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Sheet1!$B$1:$K$113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H113" i="1" l="1"/>
  <c r="P34" i="1" l="1"/>
  <c r="J113" i="1" l="1"/>
  <c r="I113" i="1"/>
  <c r="P4" i="1" l="1"/>
  <c r="P54" i="1" l="1"/>
  <c r="P44" i="1"/>
  <c r="P42" i="1"/>
  <c r="P41" i="1"/>
  <c r="P30" i="1"/>
  <c r="P26" i="1"/>
  <c r="P22" i="1"/>
  <c r="P19" i="1"/>
  <c r="P15" i="1"/>
  <c r="P14" i="1"/>
</calcChain>
</file>

<file path=xl/sharedStrings.xml><?xml version="1.0" encoding="utf-8"?>
<sst xmlns="http://schemas.openxmlformats.org/spreadsheetml/2006/main" count="402" uniqueCount="286">
  <si>
    <t>Capitole şi grupe de produse (denumire conform Nomenclatorului Combinat al Tarifului Vamal Comun, conf. Regulamentul CE nr.1214/2007)</t>
  </si>
  <si>
    <t>Denumire SECTOR</t>
  </si>
  <si>
    <t>Activităţi principale pe SUBSECTOARE  prioritare</t>
  </si>
  <si>
    <t>Pondere in deficitul comercial in  2012</t>
  </si>
  <si>
    <t>Pondere în exportul total in 2012</t>
  </si>
  <si>
    <t>Cap. 4 Produse alimentare</t>
  </si>
  <si>
    <t>2,05</t>
  </si>
  <si>
    <t>18,2</t>
  </si>
  <si>
    <t>Nu sunt date statistice</t>
  </si>
  <si>
    <t>Gr. 2204-2205 Vinuri</t>
  </si>
  <si>
    <t>0,04</t>
  </si>
  <si>
    <t>1,8</t>
  </si>
  <si>
    <t>Produse textile prelucrate</t>
  </si>
  <si>
    <t>Cap. 63 Alte articole confecţionate (pături, covoare, tapiserii, lenjerie pat, masă)</t>
  </si>
  <si>
    <t>0,67</t>
  </si>
  <si>
    <t>excedent</t>
  </si>
  <si>
    <t>Îmbrăcăminte (confecţii şi tricotaje; blănuri)</t>
  </si>
  <si>
    <t>Cap. 61  Îmbrăcăminte şi accesorii tricotate sau croşetate</t>
  </si>
  <si>
    <t>Cap. 43 Blănuri</t>
  </si>
  <si>
    <t>5,8</t>
  </si>
  <si>
    <t>Încălţăminte, marochinărie</t>
  </si>
  <si>
    <t>Cap. 64 Încălţăminte</t>
  </si>
  <si>
    <t>Cap. 42 Obiecte din piele, bagaje, art. de voiaj</t>
  </si>
  <si>
    <t>3,2</t>
  </si>
  <si>
    <t>Industria chimică</t>
  </si>
  <si>
    <t>Cap. 28 Produse chimice anorganice</t>
  </si>
  <si>
    <t>Cap. 29 Produse chimice organice</t>
  </si>
  <si>
    <t>Cap. 31 Îngrăşăminte</t>
  </si>
  <si>
    <t>2,1</t>
  </si>
  <si>
    <t>2,9</t>
  </si>
  <si>
    <t>Produse farmaceutice</t>
  </si>
  <si>
    <t>Produse cosmetice şi naturiste</t>
  </si>
  <si>
    <t>Gr. 3303 Parfumuri</t>
  </si>
  <si>
    <t>Gr. 3401 Săpunuri</t>
  </si>
  <si>
    <t>0,61</t>
  </si>
  <si>
    <t>5,2</t>
  </si>
  <si>
    <t>Produse din sticlă, porţelan</t>
  </si>
  <si>
    <t>Cap. 69 Produse ceramice</t>
  </si>
  <si>
    <t>Cap. 70 Sticlă şi articole din sticlă</t>
  </si>
  <si>
    <t>0,47</t>
  </si>
  <si>
    <t>2,6</t>
  </si>
  <si>
    <t>Materiale de construcţii şi servicii antrepriză</t>
  </si>
  <si>
    <t>Cap. 68 Articole din piatră ipsos, ciment</t>
  </si>
  <si>
    <t>Gr. 6901-6908 Cărămizi, dale, plăci</t>
  </si>
  <si>
    <t>0,12</t>
  </si>
  <si>
    <t>3,1</t>
  </si>
  <si>
    <t>Gr. 7308 Construcţii şi părţi</t>
  </si>
  <si>
    <t>Gr. 7326 alte articole</t>
  </si>
  <si>
    <t>0,96</t>
  </si>
  <si>
    <t>Autovehicule şi accesorii auto</t>
  </si>
  <si>
    <t>Cap. 87 Automobile, tractoare şi accesorii</t>
  </si>
  <si>
    <t>12,8</t>
  </si>
  <si>
    <t>Nave şi componente</t>
  </si>
  <si>
    <t>Cap. 89 Vapoare, nave şi dispozitive plutitoare</t>
  </si>
  <si>
    <t>Aeronave</t>
  </si>
  <si>
    <t>Cap. 88 Vehicule aeriene</t>
  </si>
  <si>
    <t>0,28</t>
  </si>
  <si>
    <t>Industria de securitate şi apărare</t>
  </si>
  <si>
    <t xml:space="preserve">Echipamente electronice şi optice, calculatoare </t>
  </si>
  <si>
    <t>Cap. 90 Instrumente şi ap. optice</t>
  </si>
  <si>
    <t>3,6</t>
  </si>
  <si>
    <t>18,3</t>
  </si>
  <si>
    <t>Gr. 8502-8517 Mas. electrotehnice</t>
  </si>
  <si>
    <t>Gr. 8543, 44, 45, 48 Acceleratoare, fire, electrozi</t>
  </si>
  <si>
    <t>13,8</t>
  </si>
  <si>
    <t>Motoare electrice</t>
  </si>
  <si>
    <t>Gr. 8501 Motoare electrice</t>
  </si>
  <si>
    <t>0,3</t>
  </si>
  <si>
    <t>0,13</t>
  </si>
  <si>
    <t xml:space="preserve">Gr. 8540, 41, 42 Tuburi catodice, diode,   tranzistori, circuite, ap. alte </t>
  </si>
  <si>
    <t>Cap. 94 Mobilă şi semifabricate din lemn</t>
  </si>
  <si>
    <t>Cap. 92 Instrumente muzicale, art. sport şi  jucării</t>
  </si>
  <si>
    <t>3,5</t>
  </si>
  <si>
    <t>Produse software</t>
  </si>
  <si>
    <t>Telecomunicaţii (telecomunicaţii prin şi fără cablu)</t>
  </si>
  <si>
    <t>Nr. Crt.</t>
  </si>
  <si>
    <t xml:space="preserve">TOTAL </t>
  </si>
  <si>
    <t>Pondere în exportul total in 2013</t>
  </si>
  <si>
    <t>Pondere in deficitul comercial in  2013</t>
  </si>
  <si>
    <t>Export in 2013          (mii Euro)</t>
  </si>
  <si>
    <t>Industria alimentară, băuturi, tutun</t>
  </si>
  <si>
    <t>Industria textilă, îmbrăcăminte, încălţăminte</t>
  </si>
  <si>
    <t>Industria sticlei, ceramicii, materiale de construcţii</t>
  </si>
  <si>
    <t xml:space="preserve">Industria constructiilor de maşini </t>
  </si>
  <si>
    <t xml:space="preserve">Industria echipamente electrice, electronice </t>
  </si>
  <si>
    <t>Industria mobilei şi prelucrarea lemnului</t>
  </si>
  <si>
    <t>Evolutie 2013/2012   in %</t>
  </si>
  <si>
    <t xml:space="preserve">Cooperatie si artizanat </t>
  </si>
  <si>
    <t>Servicii de transport si logistica</t>
  </si>
  <si>
    <t>Pondere in program 2013</t>
  </si>
  <si>
    <t>0,04%</t>
  </si>
  <si>
    <t>Ponderea in bugetul programului  2014</t>
  </si>
  <si>
    <t>7,43%</t>
  </si>
  <si>
    <t>3,0%</t>
  </si>
  <si>
    <t>1,54%</t>
  </si>
  <si>
    <t>0,83%</t>
  </si>
  <si>
    <t>16,64%</t>
  </si>
  <si>
    <t>6,53%</t>
  </si>
  <si>
    <t>10,3%</t>
  </si>
  <si>
    <t>2,52%</t>
  </si>
  <si>
    <t>2,78%</t>
  </si>
  <si>
    <t>1,5%</t>
  </si>
  <si>
    <t>2,39%</t>
  </si>
  <si>
    <t>7,75%</t>
  </si>
  <si>
    <t>0,45%</t>
  </si>
  <si>
    <t>4,24%</t>
  </si>
  <si>
    <t>2,63%</t>
  </si>
  <si>
    <t>0,75%</t>
  </si>
  <si>
    <t>0,80%</t>
  </si>
  <si>
    <t>5,82%</t>
  </si>
  <si>
    <t>Multisectorial</t>
  </si>
  <si>
    <t>Perioada de desfasurare</t>
  </si>
  <si>
    <t>Numar minim de firme participante</t>
  </si>
  <si>
    <t>Numar firme noi participante</t>
  </si>
  <si>
    <t>Fabricarea de mobilă, instrumentelor muzicale,articolelor de sport şi jucării, Prelucrarea lemnului</t>
  </si>
  <si>
    <t>Produse din cauciuc si din material plastic</t>
  </si>
  <si>
    <t>Echipamente industriale / constructii de masini</t>
  </si>
  <si>
    <t>Echipamente şi aparate electrice, electrotehnice si energetice</t>
  </si>
  <si>
    <t>Producţie cinematografică, artele spectacolului</t>
  </si>
  <si>
    <t>Cultura si audiovizual</t>
  </si>
  <si>
    <t>Protectia si securitatea muncii si a mediului</t>
  </si>
  <si>
    <t>Servicii informatice si aplicatii incl. jocuri</t>
  </si>
  <si>
    <t>Bijuterii</t>
  </si>
  <si>
    <t>Produse bio</t>
  </si>
  <si>
    <t>Vinuri şi băuturi alcoolice</t>
  </si>
  <si>
    <t xml:space="preserve">Buget estimativ          - Lei -    </t>
  </si>
  <si>
    <t>noiembrie</t>
  </si>
  <si>
    <t>ANCONAV</t>
  </si>
  <si>
    <t>OPIAR</t>
  </si>
  <si>
    <t>septembrie</t>
  </si>
  <si>
    <t>Cooperatie si artizanat</t>
  </si>
  <si>
    <t>UCECOM</t>
  </si>
  <si>
    <t>APMR</t>
  </si>
  <si>
    <t>martie</t>
  </si>
  <si>
    <t>mai</t>
  </si>
  <si>
    <t>aprilie</t>
  </si>
  <si>
    <t>Activităţi de design, creaţie artistică</t>
  </si>
  <si>
    <t>decembrie</t>
  </si>
  <si>
    <t>1-8 august</t>
  </si>
  <si>
    <t>7-14 martie</t>
  </si>
  <si>
    <t>Industria alimentară</t>
  </si>
  <si>
    <t>PATROMIL</t>
  </si>
  <si>
    <t>OPIC</t>
  </si>
  <si>
    <t xml:space="preserve">iulie </t>
  </si>
  <si>
    <t>APREL</t>
  </si>
  <si>
    <t>20-30 aprilie</t>
  </si>
  <si>
    <t>iunie</t>
  </si>
  <si>
    <t>4-7 octombrie</t>
  </si>
  <si>
    <t>Tipul actiunii promotionale</t>
  </si>
  <si>
    <t>Misiune ec.</t>
  </si>
  <si>
    <t>Structura asociativa</t>
  </si>
  <si>
    <t>Tehnologia informaţiei şi telecomunicaţiilor</t>
  </si>
  <si>
    <t>FEPAIUS</t>
  </si>
  <si>
    <t>iulie</t>
  </si>
  <si>
    <t>octombrie</t>
  </si>
  <si>
    <t>ianuarie</t>
  </si>
  <si>
    <t>TOTAL, din care:</t>
  </si>
  <si>
    <t>PSC</t>
  </si>
  <si>
    <t>APMCR</t>
  </si>
  <si>
    <t>ARIES</t>
  </si>
  <si>
    <t>ATIC</t>
  </si>
  <si>
    <t>CLUSTERO</t>
  </si>
  <si>
    <t>27-31 iulie</t>
  </si>
  <si>
    <t>18-25 mai</t>
  </si>
  <si>
    <t>CNIPMMR</t>
  </si>
  <si>
    <t>Energii regenerabile</t>
  </si>
  <si>
    <t>ANEIR/CCIR</t>
  </si>
  <si>
    <t>aug.- sept.</t>
  </si>
  <si>
    <t>Sfera Factor</t>
  </si>
  <si>
    <t>ARCF</t>
  </si>
  <si>
    <t>BFD</t>
  </si>
  <si>
    <t>FIT</t>
  </si>
  <si>
    <t>Industria de petrol si gaze</t>
  </si>
  <si>
    <t>Foraj si servicii conexe</t>
  </si>
  <si>
    <t xml:space="preserve">Asociatia Bio Romania </t>
  </si>
  <si>
    <t>ANEIR</t>
  </si>
  <si>
    <t>Romalimenta</t>
  </si>
  <si>
    <t>ANEIR/CCIR/  CNIPMMR/RBSGA/ARTRI</t>
  </si>
  <si>
    <t>CLUSTERO/CCIR</t>
  </si>
  <si>
    <t>Produse chimice de bază, îngrăşăminte şi produse azotoase</t>
  </si>
  <si>
    <t xml:space="preserve">Misiune ec. </t>
  </si>
  <si>
    <t>ARCJ</t>
  </si>
  <si>
    <t xml:space="preserve">PROGRAMUL DE MISIUNI ECONOMICE IN STRAINATATE PENTRU ANUL 2015, PE SECTOARE ECONOMICE SI STRUCTURI ASOCIATIVE                                                                                                                                                                                              
</t>
  </si>
  <si>
    <t>SUA</t>
  </si>
  <si>
    <t>Germania</t>
  </si>
  <si>
    <t>Olanda</t>
  </si>
  <si>
    <t xml:space="preserve">martie-aprilie </t>
  </si>
  <si>
    <t>sem.I</t>
  </si>
  <si>
    <t>octombrie - noiembrie</t>
  </si>
  <si>
    <t>Israel</t>
  </si>
  <si>
    <t>Maroc, Senegal</t>
  </si>
  <si>
    <t>EAU, in marja targului The Bride Show Abu Dhabi</t>
  </si>
  <si>
    <t>februarie</t>
  </si>
  <si>
    <t>EAU, Dubai</t>
  </si>
  <si>
    <t>Marea Britanie, in marja targului The Harrogate Bridal Show</t>
  </si>
  <si>
    <t>Italia, Milano</t>
  </si>
  <si>
    <t>Finlanda, Norvegia</t>
  </si>
  <si>
    <t xml:space="preserve">Canada </t>
  </si>
  <si>
    <t>CN Pro Agro-ANAMOB</t>
  </si>
  <si>
    <t>CN Pro Agro</t>
  </si>
  <si>
    <t>ACPR</t>
  </si>
  <si>
    <t>Franta, Lyon, in marja targului SIRHA</t>
  </si>
  <si>
    <t>Danemarca, Copenhaga</t>
  </si>
  <si>
    <t xml:space="preserve">Italia, Roma </t>
  </si>
  <si>
    <t xml:space="preserve">Spania, Barcelona </t>
  </si>
  <si>
    <t>Turcia, Istanbul, in marja targului Texbridge</t>
  </si>
  <si>
    <t>Marea Britania, Londra, in marja targului Pure London</t>
  </si>
  <si>
    <t>Germania, Koln, in marja targului de dulciuri ISM Cologne</t>
  </si>
  <si>
    <t>Italia, Milano, in marja evenimentului From Seed to Pasta &amp; Beyond: A Sustainable Durum Wheat Chain for Food Security and Healthy Lives</t>
  </si>
  <si>
    <t>Rep. Moldova</t>
  </si>
  <si>
    <t>EAU</t>
  </si>
  <si>
    <t>R.A Egipt</t>
  </si>
  <si>
    <t>Kazahstan</t>
  </si>
  <si>
    <t>28-31 ianuarie</t>
  </si>
  <si>
    <t>Japonia, Tokyo, in marja targului  JFW International Fashion Fair</t>
  </si>
  <si>
    <t>Coreea de Sud, in marja targului Daegu Fashion Fair</t>
  </si>
  <si>
    <t>Austria, Viena, in marja targului Gifts &amp; Jewelry</t>
  </si>
  <si>
    <t>Tara/Orasul/Denumirea misiunii economice</t>
  </si>
  <si>
    <t xml:space="preserve">Germania, Munchen, in marja targului IBA </t>
  </si>
  <si>
    <t xml:space="preserve">Africa de Sud, Johanesburg, in marja targului IFEA </t>
  </si>
  <si>
    <t>China, Shanghai in marja targului SIAL</t>
  </si>
  <si>
    <t>30 ian. - 5 februarie</t>
  </si>
  <si>
    <t>22-29 ianuarie</t>
  </si>
  <si>
    <t>10-18 septembrie</t>
  </si>
  <si>
    <t>29 mai - 4 iunie</t>
  </si>
  <si>
    <t>2-8 noiembrie</t>
  </si>
  <si>
    <t>4-10 mai</t>
  </si>
  <si>
    <t>2-10 mai</t>
  </si>
  <si>
    <t>SUA, Palm Spring California, in marja IAOM Congress</t>
  </si>
  <si>
    <t>Italia, Milano, in marja Expozitiei Mondiale</t>
  </si>
  <si>
    <t>6-11 martie</t>
  </si>
  <si>
    <t>6-11 februarie</t>
  </si>
  <si>
    <t xml:space="preserve">Germania, Offenbach, in marja targului ILM </t>
  </si>
  <si>
    <t>24-29 septembrie</t>
  </si>
  <si>
    <t xml:space="preserve">Japonia, Tokyo,  in marja targului International Shoe &amp; Leathergoods </t>
  </si>
  <si>
    <t xml:space="preserve">Marea Britanie, Londra,  in perioada EcoBuild </t>
  </si>
  <si>
    <t>1-6 martie</t>
  </si>
  <si>
    <t xml:space="preserve">Germania, Frankfurt, in marja Salonului Airtec </t>
  </si>
  <si>
    <t>Australia, Noua Zeelanda</t>
  </si>
  <si>
    <t xml:space="preserve">Franta, Toulouse, in marja Salonului Aeromart </t>
  </si>
  <si>
    <t>1-6 noiembrie</t>
  </si>
  <si>
    <t>2-7 decembrie</t>
  </si>
  <si>
    <t>Turcia,  Istanbul, in marja targului IDEF</t>
  </si>
  <si>
    <t>3-9 mai</t>
  </si>
  <si>
    <t xml:space="preserve">Turcia, Istanbul, in marja targului FashionISTFair </t>
  </si>
  <si>
    <t>Austria, Viena, in marja targului Wiena Fashion Week</t>
  </si>
  <si>
    <t xml:space="preserve">martie </t>
  </si>
  <si>
    <t>Norvegia, Finlanda, Suedia, Danemarca</t>
  </si>
  <si>
    <t xml:space="preserve">Spania, Barcelona, in marja targului Gartner Itexpo </t>
  </si>
  <si>
    <t>Danemarca, Copenhaga, in marja targului CIFF (3-6 august)</t>
  </si>
  <si>
    <t>Austria, Elvetia</t>
  </si>
  <si>
    <t>Austria, Viena in marja targului Wamp</t>
  </si>
  <si>
    <t>Austria, Viena in marja targului Design Week</t>
  </si>
  <si>
    <t>Franta, Lyon si Paris</t>
  </si>
  <si>
    <t xml:space="preserve">Italia, Milano, in marja Expozitiei Mondiale </t>
  </si>
  <si>
    <t>Israel, Tel Aviv</t>
  </si>
  <si>
    <t>Germania, Luxemburg</t>
  </si>
  <si>
    <t>Elvetia, Geneva</t>
  </si>
  <si>
    <t>Algeria (tg Electricity &amp; Water) - Tunisia, Maroc</t>
  </si>
  <si>
    <t xml:space="preserve">Olanda, Amsterdam, in marja Conferintei si Expozitiei "Renewable World Energy Europe" </t>
  </si>
  <si>
    <t>7-12 iunie</t>
  </si>
  <si>
    <t>Austria,  in marja Conferintei World Sustainable Energy Daus Wels</t>
  </si>
  <si>
    <t>23-28  februarie</t>
  </si>
  <si>
    <t>Polonia, Varsovia si Katowice</t>
  </si>
  <si>
    <t>Coreea de Sud, Seoul</t>
  </si>
  <si>
    <t>ANEIR/CCIB</t>
  </si>
  <si>
    <t>Turkmenistan</t>
  </si>
  <si>
    <t>Arabia Saudita, Jeddah</t>
  </si>
  <si>
    <t xml:space="preserve">Franta, Cannes, in marja Festivalului Palm d`Or </t>
  </si>
  <si>
    <t>Germania, Berlin, in marja Festivalului Ursul de Aur</t>
  </si>
  <si>
    <t>SUA, Los Angeles, in marja Galei Oscarurilor</t>
  </si>
  <si>
    <t>China, Hong Kong</t>
  </si>
  <si>
    <t>EAU, Arabia Saudita</t>
  </si>
  <si>
    <t>Japonia</t>
  </si>
  <si>
    <t>ARCF/RBSGA</t>
  </si>
  <si>
    <t>India</t>
  </si>
  <si>
    <t>Brazilia, Chile</t>
  </si>
  <si>
    <t>Targ</t>
  </si>
  <si>
    <t>6-9 iunie</t>
  </si>
  <si>
    <t>STICEF</t>
  </si>
  <si>
    <t>16-20 august</t>
  </si>
  <si>
    <t>21-24 octombrie</t>
  </si>
  <si>
    <t>26-28 noiembrie</t>
  </si>
  <si>
    <t xml:space="preserve">Japonia, Tokyo, in marja targului Interior  Lifestyle </t>
  </si>
  <si>
    <t>SUA, New York, in marja targului The New York Gift Show</t>
  </si>
  <si>
    <t>SUA, New York, in marja targului The New York Tabletop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</si>
</sst>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vertical="center" wrapText="1"/>
    </xf>
    <xf numFmtId="1" fontId="5" fillId="0" borderId="2" xfId="0" applyNumberFormat="1" applyFont="1" applyBorder="1" applyAlignment="1">
      <alignment vertical="center" wrapText="1"/>
    </xf>
    <xf numFmtId="3" fontId="5" fillId="0" borderId="3" xfId="0" applyNumberFormat="1" applyFont="1" applyBorder="1"/>
    <xf numFmtId="0" fontId="5" fillId="0" borderId="7" xfId="0" applyFont="1" applyBorder="1" applyAlignment="1">
      <alignment vertical="center" wrapText="1"/>
    </xf>
    <xf numFmtId="0" fontId="5" fillId="0" borderId="0" xfId="0" applyFont="1" applyBorder="1"/>
    <xf numFmtId="0" fontId="5" fillId="0" borderId="4" xfId="0" applyFont="1" applyBorder="1" applyAlignment="1">
      <alignment vertical="center" wrapText="1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/>
    <xf numFmtId="1" fontId="5" fillId="0" borderId="4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10" fontId="5" fillId="0" borderId="5" xfId="1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10" fontId="5" fillId="0" borderId="6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13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0" fontId="6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right" vertical="top" wrapText="1"/>
    </xf>
    <xf numFmtId="10" fontId="5" fillId="0" borderId="8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/>
    <xf numFmtId="0" fontId="5" fillId="0" borderId="0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 wrapText="1"/>
    </xf>
    <xf numFmtId="0" fontId="6" fillId="0" borderId="10" xfId="0" applyFont="1" applyBorder="1"/>
    <xf numFmtId="0" fontId="6" fillId="0" borderId="12" xfId="0" applyFont="1" applyBorder="1"/>
    <xf numFmtId="0" fontId="6" fillId="0" borderId="3" xfId="0" applyFont="1" applyBorder="1"/>
    <xf numFmtId="0" fontId="5" fillId="0" borderId="2" xfId="0" applyFont="1" applyBorder="1" applyAlignment="1">
      <alignment horizontal="left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" xfId="0" applyNumberFormat="1" applyFont="1" applyBorder="1"/>
    <xf numFmtId="1" fontId="5" fillId="0" borderId="4" xfId="0" applyNumberFormat="1" applyFont="1" applyBorder="1"/>
    <xf numFmtId="0" fontId="4" fillId="0" borderId="4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1" fontId="5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/>
    </xf>
    <xf numFmtId="10" fontId="5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 vertical="top" wrapText="1"/>
    </xf>
    <xf numFmtId="10" fontId="6" fillId="0" borderId="8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0" fontId="6" fillId="0" borderId="8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top" wrapText="1"/>
    </xf>
    <xf numFmtId="10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/>
    <xf numFmtId="10" fontId="6" fillId="0" borderId="0" xfId="0" applyNumberFormat="1" applyFont="1"/>
    <xf numFmtId="3" fontId="5" fillId="0" borderId="2" xfId="0" applyNumberFormat="1" applyFont="1" applyBorder="1"/>
    <xf numFmtId="0" fontId="5" fillId="0" borderId="3" xfId="0" applyFont="1" applyBorder="1" applyAlignment="1">
      <alignment horizontal="left" wrapText="1"/>
    </xf>
    <xf numFmtId="3" fontId="3" fillId="0" borderId="3" xfId="0" applyNumberFormat="1" applyFont="1" applyBorder="1"/>
    <xf numFmtId="3" fontId="3" fillId="0" borderId="4" xfId="0" applyNumberFormat="1" applyFont="1" applyBorder="1" applyAlignment="1">
      <alignment horizontal="right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3"/>
  <sheetViews>
    <sheetView tabSelected="1" view="pageBreakPreview" topLeftCell="B103" zoomScaleNormal="100" zoomScaleSheetLayoutView="100" workbookViewId="0">
      <selection activeCell="F36" sqref="F36"/>
    </sheetView>
  </sheetViews>
  <sheetFormatPr defaultRowHeight="15.75" x14ac:dyDescent="0.25"/>
  <cols>
    <col min="1" max="1" width="5.28515625" style="1" hidden="1" customWidth="1"/>
    <col min="2" max="2" width="21.85546875" style="5" customWidth="1"/>
    <col min="3" max="3" width="27.5703125" style="5" customWidth="1"/>
    <col min="4" max="4" width="36.42578125" style="1" hidden="1" customWidth="1"/>
    <col min="5" max="5" width="17.5703125" style="1" customWidth="1"/>
    <col min="6" max="6" width="45.28515625" style="1" customWidth="1"/>
    <col min="7" max="7" width="21" style="1" hidden="1" customWidth="1"/>
    <col min="8" max="8" width="14.28515625" style="1" customWidth="1"/>
    <col min="9" max="9" width="13.85546875" style="1" customWidth="1"/>
    <col min="10" max="10" width="11.85546875" style="4" customWidth="1"/>
    <col min="11" max="11" width="28.7109375" style="1" customWidth="1"/>
    <col min="12" max="12" width="18.140625" style="1" customWidth="1"/>
    <col min="13" max="13" width="10" style="1" hidden="1" customWidth="1"/>
    <col min="14" max="14" width="10.42578125" style="1" hidden="1" customWidth="1"/>
    <col min="15" max="15" width="10.140625" style="1" hidden="1" customWidth="1"/>
    <col min="16" max="16" width="11.28515625" style="1" hidden="1" customWidth="1"/>
    <col min="17" max="17" width="10.140625" style="1" hidden="1" customWidth="1"/>
    <col min="18" max="19" width="10.85546875" style="1" hidden="1" customWidth="1"/>
    <col min="20" max="20" width="11.5703125" style="1" hidden="1" customWidth="1"/>
    <col min="21" max="21" width="17.42578125" customWidth="1"/>
    <col min="22" max="16384" width="9.140625" style="1"/>
  </cols>
  <sheetData>
    <row r="1" spans="1:24" ht="29.25" customHeight="1" thickBot="1" x14ac:dyDescent="0.35">
      <c r="A1" s="47"/>
      <c r="B1" s="158" t="s">
        <v>182</v>
      </c>
      <c r="C1" s="159"/>
      <c r="D1" s="159"/>
      <c r="E1" s="159"/>
      <c r="F1" s="159"/>
      <c r="G1" s="159"/>
      <c r="H1" s="159"/>
      <c r="I1" s="159"/>
      <c r="J1" s="159"/>
      <c r="K1" s="159"/>
      <c r="L1" s="160"/>
      <c r="M1" s="159"/>
      <c r="N1" s="159"/>
      <c r="O1" s="159"/>
      <c r="P1" s="159"/>
      <c r="Q1" s="47"/>
      <c r="R1" s="47"/>
      <c r="S1" s="47"/>
      <c r="T1" s="47"/>
    </row>
    <row r="2" spans="1:24" ht="75.75" thickBot="1" x14ac:dyDescent="0.3">
      <c r="A2" s="31" t="s">
        <v>75</v>
      </c>
      <c r="B2" s="37" t="s">
        <v>1</v>
      </c>
      <c r="C2" s="81" t="s">
        <v>2</v>
      </c>
      <c r="D2" s="77" t="s">
        <v>0</v>
      </c>
      <c r="E2" s="81" t="s">
        <v>150</v>
      </c>
      <c r="F2" s="30" t="s">
        <v>217</v>
      </c>
      <c r="G2" s="28" t="s">
        <v>148</v>
      </c>
      <c r="H2" s="31" t="s">
        <v>125</v>
      </c>
      <c r="I2" s="81" t="s">
        <v>112</v>
      </c>
      <c r="J2" s="28" t="s">
        <v>113</v>
      </c>
      <c r="K2" s="31" t="s">
        <v>111</v>
      </c>
      <c r="L2" s="32"/>
      <c r="M2" s="29" t="s">
        <v>4</v>
      </c>
      <c r="N2" s="29" t="s">
        <v>3</v>
      </c>
      <c r="O2" s="29" t="s">
        <v>79</v>
      </c>
      <c r="P2" s="29" t="s">
        <v>77</v>
      </c>
      <c r="Q2" s="29" t="s">
        <v>78</v>
      </c>
      <c r="R2" s="29" t="s">
        <v>86</v>
      </c>
      <c r="S2" s="29" t="s">
        <v>89</v>
      </c>
      <c r="T2" s="29" t="s">
        <v>91</v>
      </c>
      <c r="V2" s="2"/>
      <c r="W2" s="2"/>
    </row>
    <row r="3" spans="1:24" ht="16.5" hidden="1" thickBot="1" x14ac:dyDescent="0.3">
      <c r="A3" s="36"/>
      <c r="B3" s="33" t="s">
        <v>76</v>
      </c>
      <c r="C3" s="33"/>
      <c r="D3" s="81"/>
      <c r="E3" s="81"/>
      <c r="F3" s="30"/>
      <c r="G3" s="25"/>
      <c r="H3" s="81"/>
      <c r="I3" s="81"/>
      <c r="J3" s="34"/>
      <c r="K3" s="81"/>
      <c r="L3" s="32"/>
      <c r="M3" s="29"/>
      <c r="N3" s="29"/>
      <c r="O3" s="35">
        <v>49564200</v>
      </c>
      <c r="P3" s="29"/>
      <c r="Q3" s="29"/>
      <c r="R3" s="108">
        <v>110</v>
      </c>
      <c r="S3" s="108"/>
      <c r="T3" s="29"/>
    </row>
    <row r="4" spans="1:24" ht="29.25" customHeight="1" thickBot="1" x14ac:dyDescent="0.3">
      <c r="A4" s="141">
        <v>1</v>
      </c>
      <c r="B4" s="144" t="s">
        <v>80</v>
      </c>
      <c r="C4" s="144" t="s">
        <v>140</v>
      </c>
      <c r="D4" s="166" t="s">
        <v>5</v>
      </c>
      <c r="E4" s="78" t="s">
        <v>176</v>
      </c>
      <c r="F4" s="82" t="s">
        <v>207</v>
      </c>
      <c r="G4" s="25"/>
      <c r="H4" s="11">
        <v>100000</v>
      </c>
      <c r="I4" s="9">
        <v>10</v>
      </c>
      <c r="J4" s="12"/>
      <c r="K4" s="21" t="s">
        <v>221</v>
      </c>
      <c r="L4" s="63"/>
      <c r="M4" s="37" t="s">
        <v>6</v>
      </c>
      <c r="N4" s="37" t="s">
        <v>7</v>
      </c>
      <c r="O4" s="38">
        <v>668600</v>
      </c>
      <c r="P4" s="39">
        <f>O4/O3</f>
        <v>1.348957513689316E-2</v>
      </c>
      <c r="Q4" s="37"/>
      <c r="R4" s="109">
        <v>113.2</v>
      </c>
      <c r="S4" s="110">
        <v>7.4899999999999994E-2</v>
      </c>
      <c r="T4" s="111" t="s">
        <v>103</v>
      </c>
    </row>
    <row r="5" spans="1:24" ht="16.5" thickBot="1" x14ac:dyDescent="0.3">
      <c r="A5" s="142"/>
      <c r="B5" s="145"/>
      <c r="C5" s="145"/>
      <c r="D5" s="163"/>
      <c r="E5" s="42" t="s">
        <v>176</v>
      </c>
      <c r="F5" s="80" t="s">
        <v>201</v>
      </c>
      <c r="G5" s="19"/>
      <c r="H5" s="64">
        <v>100000</v>
      </c>
      <c r="I5" s="7">
        <v>8</v>
      </c>
      <c r="J5" s="20"/>
      <c r="K5" s="14" t="s">
        <v>222</v>
      </c>
      <c r="L5" s="63"/>
      <c r="M5" s="29"/>
      <c r="N5" s="29"/>
      <c r="O5" s="40"/>
      <c r="P5" s="41"/>
      <c r="Q5" s="29"/>
      <c r="R5" s="112"/>
      <c r="S5" s="113"/>
      <c r="T5" s="114"/>
    </row>
    <row r="6" spans="1:24" ht="30.75" thickBot="1" x14ac:dyDescent="0.3">
      <c r="A6" s="142"/>
      <c r="B6" s="145"/>
      <c r="C6" s="145"/>
      <c r="D6" s="163"/>
      <c r="E6" s="42" t="s">
        <v>198</v>
      </c>
      <c r="F6" s="80" t="s">
        <v>218</v>
      </c>
      <c r="G6" s="19"/>
      <c r="H6" s="64">
        <v>100000</v>
      </c>
      <c r="I6" s="7">
        <v>10</v>
      </c>
      <c r="J6" s="20"/>
      <c r="K6" s="14" t="s">
        <v>223</v>
      </c>
      <c r="L6" s="63"/>
      <c r="M6" s="29"/>
      <c r="N6" s="29"/>
      <c r="O6" s="40"/>
      <c r="P6" s="41"/>
      <c r="Q6" s="29"/>
      <c r="R6" s="112"/>
      <c r="S6" s="113"/>
      <c r="T6" s="114"/>
    </row>
    <row r="7" spans="1:24" ht="45.75" thickBot="1" x14ac:dyDescent="0.3">
      <c r="A7" s="142"/>
      <c r="B7" s="145"/>
      <c r="C7" s="145"/>
      <c r="D7" s="163"/>
      <c r="E7" s="42" t="s">
        <v>198</v>
      </c>
      <c r="F7" s="80" t="s">
        <v>208</v>
      </c>
      <c r="G7" s="19"/>
      <c r="H7" s="64">
        <v>100000</v>
      </c>
      <c r="I7" s="7">
        <v>10</v>
      </c>
      <c r="J7" s="20"/>
      <c r="K7" s="14" t="s">
        <v>224</v>
      </c>
      <c r="L7" s="63"/>
      <c r="M7" s="29"/>
      <c r="N7" s="29"/>
      <c r="O7" s="40"/>
      <c r="P7" s="41"/>
      <c r="Q7" s="29"/>
      <c r="R7" s="112"/>
      <c r="S7" s="113"/>
      <c r="T7" s="114"/>
    </row>
    <row r="8" spans="1:24" ht="30.75" thickBot="1" x14ac:dyDescent="0.3">
      <c r="A8" s="142"/>
      <c r="B8" s="145"/>
      <c r="C8" s="145"/>
      <c r="D8" s="163"/>
      <c r="E8" s="42" t="s">
        <v>199</v>
      </c>
      <c r="F8" s="80" t="s">
        <v>219</v>
      </c>
      <c r="G8" s="19"/>
      <c r="H8" s="64">
        <v>150000</v>
      </c>
      <c r="I8" s="7"/>
      <c r="J8" s="20"/>
      <c r="K8" s="14" t="s">
        <v>225</v>
      </c>
      <c r="L8" s="63"/>
      <c r="M8" s="29"/>
      <c r="N8" s="29"/>
      <c r="O8" s="40"/>
      <c r="P8" s="41"/>
      <c r="Q8" s="29"/>
      <c r="R8" s="112"/>
      <c r="S8" s="113"/>
      <c r="T8" s="114"/>
    </row>
    <row r="9" spans="1:24" ht="16.5" thickBot="1" x14ac:dyDescent="0.3">
      <c r="A9" s="142"/>
      <c r="B9" s="145"/>
      <c r="C9" s="145"/>
      <c r="D9" s="163"/>
      <c r="E9" s="42" t="s">
        <v>199</v>
      </c>
      <c r="F9" s="80" t="s">
        <v>220</v>
      </c>
      <c r="G9" s="19"/>
      <c r="H9" s="64">
        <v>150000</v>
      </c>
      <c r="I9" s="7"/>
      <c r="J9" s="20"/>
      <c r="K9" s="14" t="s">
        <v>226</v>
      </c>
      <c r="L9" s="63"/>
      <c r="M9" s="29"/>
      <c r="N9" s="29"/>
      <c r="O9" s="40"/>
      <c r="P9" s="41"/>
      <c r="Q9" s="29"/>
      <c r="R9" s="112"/>
      <c r="S9" s="113"/>
      <c r="T9" s="114"/>
    </row>
    <row r="10" spans="1:24" ht="30.75" thickBot="1" x14ac:dyDescent="0.3">
      <c r="A10" s="142"/>
      <c r="B10" s="145"/>
      <c r="C10" s="146"/>
      <c r="D10" s="164"/>
      <c r="E10" s="42" t="s">
        <v>198</v>
      </c>
      <c r="F10" s="83" t="s">
        <v>228</v>
      </c>
      <c r="G10" s="26"/>
      <c r="H10" s="27">
        <v>150000</v>
      </c>
      <c r="I10" s="16">
        <v>10</v>
      </c>
      <c r="J10" s="23"/>
      <c r="K10" s="24" t="s">
        <v>227</v>
      </c>
      <c r="L10" s="63"/>
      <c r="M10" s="29"/>
      <c r="N10" s="29"/>
      <c r="O10" s="40"/>
      <c r="P10" s="41"/>
      <c r="Q10" s="29"/>
      <c r="R10" s="112"/>
      <c r="S10" s="113"/>
      <c r="T10" s="114"/>
      <c r="X10" s="3"/>
    </row>
    <row r="11" spans="1:24" x14ac:dyDescent="0.25">
      <c r="A11" s="142"/>
      <c r="B11" s="145"/>
      <c r="C11" s="144" t="s">
        <v>123</v>
      </c>
      <c r="D11" s="152" t="s">
        <v>8</v>
      </c>
      <c r="E11" s="144" t="s">
        <v>174</v>
      </c>
      <c r="F11" s="9" t="s">
        <v>229</v>
      </c>
      <c r="G11" s="25" t="s">
        <v>149</v>
      </c>
      <c r="H11" s="11">
        <v>150000</v>
      </c>
      <c r="I11" s="9"/>
      <c r="J11" s="12"/>
      <c r="K11" s="9" t="s">
        <v>153</v>
      </c>
      <c r="L11" s="63"/>
      <c r="M11" s="149"/>
      <c r="N11" s="141"/>
      <c r="O11" s="43"/>
      <c r="P11" s="139"/>
      <c r="Q11" s="141"/>
      <c r="R11" s="115"/>
      <c r="S11" s="116"/>
      <c r="T11" s="59"/>
    </row>
    <row r="12" spans="1:24" ht="17.25" thickBot="1" x14ac:dyDescent="0.35">
      <c r="A12" s="142"/>
      <c r="B12" s="145"/>
      <c r="C12" s="146"/>
      <c r="D12" s="148"/>
      <c r="E12" s="146"/>
      <c r="F12" s="94"/>
      <c r="G12" s="94"/>
      <c r="H12" s="94"/>
      <c r="I12" s="94"/>
      <c r="J12" s="94"/>
      <c r="K12" s="94"/>
      <c r="L12" s="63"/>
      <c r="M12" s="150"/>
      <c r="N12" s="143"/>
      <c r="O12" s="45"/>
      <c r="P12" s="140"/>
      <c r="Q12" s="143"/>
      <c r="R12" s="117"/>
      <c r="S12" s="118">
        <v>2.41E-2</v>
      </c>
      <c r="T12" s="61" t="s">
        <v>99</v>
      </c>
    </row>
    <row r="13" spans="1:24" ht="16.5" thickBot="1" x14ac:dyDescent="0.3">
      <c r="A13" s="142"/>
      <c r="B13" s="145"/>
      <c r="C13" s="78" t="s">
        <v>124</v>
      </c>
      <c r="D13" s="84" t="s">
        <v>9</v>
      </c>
      <c r="E13" s="85"/>
      <c r="F13" s="85"/>
      <c r="G13" s="28"/>
      <c r="H13" s="106"/>
      <c r="I13" s="85"/>
      <c r="J13" s="86"/>
      <c r="K13" s="85"/>
      <c r="L13" s="63"/>
      <c r="M13" s="29" t="s">
        <v>10</v>
      </c>
      <c r="N13" s="36" t="s">
        <v>11</v>
      </c>
      <c r="O13" s="43"/>
      <c r="P13" s="46" t="s">
        <v>90</v>
      </c>
      <c r="Q13" s="36"/>
      <c r="R13" s="115"/>
      <c r="S13" s="116"/>
      <c r="T13" s="59"/>
    </row>
    <row r="14" spans="1:24" ht="15" customHeight="1" thickBot="1" x14ac:dyDescent="0.3">
      <c r="A14" s="141">
        <v>2</v>
      </c>
      <c r="B14" s="144" t="s">
        <v>81</v>
      </c>
      <c r="C14" s="78" t="s">
        <v>12</v>
      </c>
      <c r="D14" s="48" t="s">
        <v>13</v>
      </c>
      <c r="E14" s="85"/>
      <c r="F14" s="85"/>
      <c r="G14" s="28"/>
      <c r="H14" s="106"/>
      <c r="I14" s="85"/>
      <c r="J14" s="86"/>
      <c r="K14" s="85"/>
      <c r="L14" s="63"/>
      <c r="M14" s="29" t="s">
        <v>14</v>
      </c>
      <c r="N14" s="29">
        <v>0</v>
      </c>
      <c r="O14" s="49">
        <v>307900</v>
      </c>
      <c r="P14" s="59" t="e">
        <f>(O14+#REF!)/O3</f>
        <v>#REF!</v>
      </c>
      <c r="Q14" s="29"/>
      <c r="R14" s="119">
        <v>114.6</v>
      </c>
      <c r="S14" s="116">
        <v>8.0000000000000002E-3</v>
      </c>
      <c r="T14" s="59" t="s">
        <v>108</v>
      </c>
    </row>
    <row r="15" spans="1:24" ht="16.5" customHeight="1" x14ac:dyDescent="0.3">
      <c r="A15" s="142"/>
      <c r="B15" s="145"/>
      <c r="C15" s="144" t="s">
        <v>16</v>
      </c>
      <c r="D15" s="84" t="s">
        <v>17</v>
      </c>
      <c r="E15" s="9" t="s">
        <v>152</v>
      </c>
      <c r="F15" s="7" t="s">
        <v>202</v>
      </c>
      <c r="G15" s="19" t="s">
        <v>149</v>
      </c>
      <c r="H15" s="64">
        <v>150000</v>
      </c>
      <c r="I15" s="7">
        <v>8</v>
      </c>
      <c r="J15" s="20">
        <v>2</v>
      </c>
      <c r="K15" s="7" t="s">
        <v>155</v>
      </c>
      <c r="L15" s="63"/>
      <c r="M15" s="149" t="s">
        <v>19</v>
      </c>
      <c r="N15" s="50">
        <v>0</v>
      </c>
      <c r="O15" s="54">
        <v>729100</v>
      </c>
      <c r="P15" s="139" t="e">
        <f>(O15+#REF!+O18)/O3</f>
        <v>#REF!</v>
      </c>
      <c r="Q15" s="50"/>
      <c r="R15" s="65">
        <v>97.4</v>
      </c>
      <c r="S15" s="120"/>
      <c r="T15" s="121"/>
    </row>
    <row r="16" spans="1:24" ht="16.5" customHeight="1" x14ac:dyDescent="0.3">
      <c r="A16" s="142"/>
      <c r="B16" s="145"/>
      <c r="C16" s="145"/>
      <c r="D16" s="84"/>
      <c r="E16" s="7" t="s">
        <v>152</v>
      </c>
      <c r="F16" s="7" t="s">
        <v>203</v>
      </c>
      <c r="G16" s="19" t="s">
        <v>149</v>
      </c>
      <c r="H16" s="64">
        <v>250000</v>
      </c>
      <c r="I16" s="7">
        <v>8</v>
      </c>
      <c r="J16" s="20">
        <v>2</v>
      </c>
      <c r="K16" s="7" t="s">
        <v>133</v>
      </c>
      <c r="L16" s="63"/>
      <c r="M16" s="153"/>
      <c r="N16" s="50"/>
      <c r="O16" s="54"/>
      <c r="P16" s="151"/>
      <c r="Q16" s="50"/>
      <c r="R16" s="122"/>
      <c r="S16" s="120"/>
      <c r="T16" s="121"/>
    </row>
    <row r="17" spans="1:20" ht="16.5" customHeight="1" x14ac:dyDescent="0.3">
      <c r="A17" s="142"/>
      <c r="B17" s="145"/>
      <c r="C17" s="145"/>
      <c r="D17" s="84"/>
      <c r="E17" s="7" t="s">
        <v>152</v>
      </c>
      <c r="F17" s="7" t="s">
        <v>204</v>
      </c>
      <c r="G17" s="19" t="s">
        <v>149</v>
      </c>
      <c r="H17" s="64">
        <v>100000</v>
      </c>
      <c r="I17" s="7">
        <v>8</v>
      </c>
      <c r="J17" s="20">
        <v>2</v>
      </c>
      <c r="K17" s="7" t="s">
        <v>135</v>
      </c>
      <c r="L17" s="63"/>
      <c r="M17" s="153"/>
      <c r="N17" s="50"/>
      <c r="O17" s="54"/>
      <c r="P17" s="151"/>
      <c r="Q17" s="50"/>
      <c r="R17" s="122"/>
      <c r="S17" s="120"/>
      <c r="T17" s="121"/>
    </row>
    <row r="18" spans="1:20" ht="14.25" customHeight="1" thickBot="1" x14ac:dyDescent="0.3">
      <c r="A18" s="142"/>
      <c r="B18" s="145"/>
      <c r="C18" s="146"/>
      <c r="D18" s="51" t="s">
        <v>18</v>
      </c>
      <c r="E18" s="16" t="s">
        <v>152</v>
      </c>
      <c r="F18" s="7" t="s">
        <v>205</v>
      </c>
      <c r="G18" s="19" t="s">
        <v>149</v>
      </c>
      <c r="H18" s="64">
        <v>100000</v>
      </c>
      <c r="I18" s="7">
        <v>8</v>
      </c>
      <c r="J18" s="20">
        <v>2</v>
      </c>
      <c r="K18" s="7" t="s">
        <v>230</v>
      </c>
      <c r="L18" s="63"/>
      <c r="M18" s="150"/>
      <c r="N18" s="55"/>
      <c r="O18" s="56">
        <v>5100</v>
      </c>
      <c r="P18" s="140"/>
      <c r="Q18" s="55"/>
      <c r="R18" s="123">
        <v>104.2</v>
      </c>
      <c r="S18" s="124"/>
      <c r="T18" s="124"/>
    </row>
    <row r="19" spans="1:20" ht="30" x14ac:dyDescent="0.25">
      <c r="A19" s="142"/>
      <c r="B19" s="145"/>
      <c r="C19" s="144" t="s">
        <v>20</v>
      </c>
      <c r="D19" s="84" t="s">
        <v>21</v>
      </c>
      <c r="E19" s="7" t="s">
        <v>168</v>
      </c>
      <c r="F19" s="9" t="s">
        <v>206</v>
      </c>
      <c r="G19" s="25"/>
      <c r="H19" s="11">
        <v>150000</v>
      </c>
      <c r="I19" s="9"/>
      <c r="J19" s="12"/>
      <c r="K19" s="9" t="s">
        <v>231</v>
      </c>
      <c r="L19" s="63"/>
      <c r="M19" s="149" t="s">
        <v>23</v>
      </c>
      <c r="N19" s="50">
        <v>0</v>
      </c>
      <c r="O19" s="49">
        <v>1333900</v>
      </c>
      <c r="P19" s="139">
        <f>(O19+O21)/O3</f>
        <v>3.0844843657317177E-2</v>
      </c>
      <c r="Q19" s="50"/>
      <c r="R19" s="119">
        <v>106.2</v>
      </c>
      <c r="S19" s="168">
        <v>4.5499999999999999E-2</v>
      </c>
      <c r="T19" s="139" t="s">
        <v>105</v>
      </c>
    </row>
    <row r="20" spans="1:20" x14ac:dyDescent="0.25">
      <c r="A20" s="142"/>
      <c r="B20" s="145"/>
      <c r="C20" s="145"/>
      <c r="D20" s="84"/>
      <c r="E20" s="7" t="s">
        <v>168</v>
      </c>
      <c r="F20" s="7" t="s">
        <v>232</v>
      </c>
      <c r="G20" s="19"/>
      <c r="H20" s="64">
        <v>100000</v>
      </c>
      <c r="I20" s="7"/>
      <c r="J20" s="20"/>
      <c r="K20" s="7" t="s">
        <v>233</v>
      </c>
      <c r="L20" s="63"/>
      <c r="M20" s="153"/>
      <c r="N20" s="50"/>
      <c r="O20" s="49"/>
      <c r="P20" s="151"/>
      <c r="Q20" s="50"/>
      <c r="R20" s="119"/>
      <c r="S20" s="167"/>
      <c r="T20" s="151"/>
    </row>
    <row r="21" spans="1:20" ht="32.25" customHeight="1" thickBot="1" x14ac:dyDescent="0.3">
      <c r="A21" s="143"/>
      <c r="B21" s="146"/>
      <c r="C21" s="146"/>
      <c r="D21" s="51" t="s">
        <v>22</v>
      </c>
      <c r="E21" s="7" t="s">
        <v>168</v>
      </c>
      <c r="F21" s="7" t="s">
        <v>234</v>
      </c>
      <c r="G21" s="19"/>
      <c r="H21" s="64">
        <v>150000</v>
      </c>
      <c r="I21" s="7"/>
      <c r="J21" s="20"/>
      <c r="K21" s="7" t="s">
        <v>154</v>
      </c>
      <c r="L21" s="63"/>
      <c r="M21" s="150"/>
      <c r="N21" s="52" t="s">
        <v>15</v>
      </c>
      <c r="O21" s="53">
        <v>194900</v>
      </c>
      <c r="P21" s="140"/>
      <c r="Q21" s="52"/>
      <c r="R21" s="125">
        <v>107.8</v>
      </c>
      <c r="S21" s="169"/>
      <c r="T21" s="140"/>
    </row>
    <row r="22" spans="1:20" ht="16.5" customHeight="1" x14ac:dyDescent="0.25">
      <c r="A22" s="141">
        <v>3</v>
      </c>
      <c r="B22" s="144" t="s">
        <v>24</v>
      </c>
      <c r="C22" s="144" t="s">
        <v>179</v>
      </c>
      <c r="D22" s="48" t="s">
        <v>25</v>
      </c>
      <c r="E22" s="9"/>
      <c r="F22" s="9"/>
      <c r="G22" s="25"/>
      <c r="H22" s="11"/>
      <c r="I22" s="9"/>
      <c r="J22" s="12"/>
      <c r="K22" s="9"/>
      <c r="L22" s="63"/>
      <c r="M22" s="149" t="s">
        <v>28</v>
      </c>
      <c r="N22" s="141" t="s">
        <v>29</v>
      </c>
      <c r="O22" s="43">
        <v>163700</v>
      </c>
      <c r="P22" s="139">
        <f>(O22+O23+O24)/O3</f>
        <v>1.3427029993422672E-2</v>
      </c>
      <c r="Q22" s="141"/>
      <c r="R22" s="115">
        <v>87.9</v>
      </c>
      <c r="S22" s="168">
        <v>8.0000000000000002E-3</v>
      </c>
      <c r="T22" s="139" t="s">
        <v>95</v>
      </c>
    </row>
    <row r="23" spans="1:20" x14ac:dyDescent="0.25">
      <c r="A23" s="142"/>
      <c r="B23" s="145"/>
      <c r="C23" s="145"/>
      <c r="D23" s="84" t="s">
        <v>26</v>
      </c>
      <c r="E23" s="7"/>
      <c r="F23" s="7"/>
      <c r="G23" s="19"/>
      <c r="H23" s="64"/>
      <c r="I23" s="7"/>
      <c r="J23" s="20"/>
      <c r="K23" s="7"/>
      <c r="L23" s="63"/>
      <c r="M23" s="153"/>
      <c r="N23" s="142"/>
      <c r="O23" s="44">
        <v>125600</v>
      </c>
      <c r="P23" s="151"/>
      <c r="Q23" s="142"/>
      <c r="R23" s="126">
        <v>66</v>
      </c>
      <c r="S23" s="167"/>
      <c r="T23" s="151"/>
    </row>
    <row r="24" spans="1:20" ht="16.5" thickBot="1" x14ac:dyDescent="0.3">
      <c r="A24" s="142"/>
      <c r="B24" s="145"/>
      <c r="C24" s="145"/>
      <c r="D24" s="84" t="s">
        <v>27</v>
      </c>
      <c r="E24" s="7"/>
      <c r="F24" s="7"/>
      <c r="G24" s="19"/>
      <c r="H24" s="64"/>
      <c r="I24" s="7"/>
      <c r="J24" s="20"/>
      <c r="K24" s="7"/>
      <c r="L24" s="63"/>
      <c r="M24" s="150"/>
      <c r="N24" s="143"/>
      <c r="O24" s="45">
        <v>376200</v>
      </c>
      <c r="P24" s="140"/>
      <c r="Q24" s="143"/>
      <c r="R24" s="117">
        <v>64.2</v>
      </c>
      <c r="S24" s="169"/>
      <c r="T24" s="140"/>
    </row>
    <row r="25" spans="1:20" ht="16.5" thickBot="1" x14ac:dyDescent="0.3">
      <c r="A25" s="142"/>
      <c r="B25" s="163"/>
      <c r="C25" s="107" t="s">
        <v>30</v>
      </c>
      <c r="D25" s="85"/>
      <c r="E25" s="85"/>
      <c r="F25" s="85"/>
      <c r="G25" s="28"/>
      <c r="H25" s="106"/>
      <c r="I25" s="85"/>
      <c r="J25" s="86"/>
      <c r="K25" s="85"/>
      <c r="L25" s="63"/>
      <c r="M25" s="52"/>
      <c r="N25" s="52"/>
      <c r="O25" s="53"/>
      <c r="P25" s="57"/>
      <c r="Q25" s="52"/>
      <c r="R25" s="125"/>
      <c r="S25" s="127"/>
      <c r="T25" s="57"/>
    </row>
    <row r="26" spans="1:20" x14ac:dyDescent="0.25">
      <c r="A26" s="142"/>
      <c r="B26" s="145"/>
      <c r="C26" s="145" t="s">
        <v>31</v>
      </c>
      <c r="D26" s="84" t="s">
        <v>32</v>
      </c>
      <c r="E26" s="7" t="s">
        <v>142</v>
      </c>
      <c r="F26" s="7" t="s">
        <v>229</v>
      </c>
      <c r="G26" s="19" t="s">
        <v>149</v>
      </c>
      <c r="H26" s="64">
        <v>150000</v>
      </c>
      <c r="I26" s="7">
        <v>7</v>
      </c>
      <c r="J26" s="20">
        <v>2</v>
      </c>
      <c r="K26" s="7" t="s">
        <v>143</v>
      </c>
      <c r="L26" s="63"/>
      <c r="M26" s="149" t="s">
        <v>34</v>
      </c>
      <c r="N26" s="141" t="s">
        <v>35</v>
      </c>
      <c r="O26" s="43"/>
      <c r="P26" s="139" t="e">
        <f>(#REF!+O27)/O3</f>
        <v>#REF!</v>
      </c>
      <c r="Q26" s="141"/>
      <c r="R26" s="115"/>
      <c r="S26" s="168">
        <v>1.6E-2</v>
      </c>
      <c r="T26" s="139" t="s">
        <v>101</v>
      </c>
    </row>
    <row r="27" spans="1:20" ht="17.25" thickBot="1" x14ac:dyDescent="0.35">
      <c r="A27" s="142"/>
      <c r="B27" s="145"/>
      <c r="C27" s="145"/>
      <c r="D27" s="84" t="s">
        <v>33</v>
      </c>
      <c r="E27" s="16"/>
      <c r="F27" s="94"/>
      <c r="G27" s="94"/>
      <c r="H27" s="94"/>
      <c r="I27" s="94"/>
      <c r="J27" s="94"/>
      <c r="K27" s="94"/>
      <c r="L27" s="63"/>
      <c r="M27" s="150"/>
      <c r="N27" s="143"/>
      <c r="O27" s="45">
        <v>172100</v>
      </c>
      <c r="P27" s="140"/>
      <c r="Q27" s="143"/>
      <c r="R27" s="117">
        <v>103.1</v>
      </c>
      <c r="S27" s="169"/>
      <c r="T27" s="140"/>
    </row>
    <row r="28" spans="1:20" x14ac:dyDescent="0.25">
      <c r="A28" s="142"/>
      <c r="B28" s="163"/>
      <c r="C28" s="144" t="s">
        <v>115</v>
      </c>
      <c r="D28" s="84"/>
      <c r="E28" s="9"/>
      <c r="F28" s="9"/>
      <c r="G28" s="25"/>
      <c r="H28" s="11"/>
      <c r="I28" s="9"/>
      <c r="J28" s="12"/>
      <c r="K28" s="9"/>
      <c r="L28" s="63"/>
      <c r="M28" s="50"/>
      <c r="N28" s="50"/>
      <c r="O28" s="49"/>
      <c r="P28" s="58"/>
      <c r="Q28" s="50"/>
      <c r="R28" s="119"/>
      <c r="S28" s="128"/>
      <c r="T28" s="121"/>
    </row>
    <row r="29" spans="1:20" ht="16.5" thickBot="1" x14ac:dyDescent="0.3">
      <c r="A29" s="142"/>
      <c r="B29" s="163"/>
      <c r="C29" s="146"/>
      <c r="D29" s="84"/>
      <c r="E29" s="16"/>
      <c r="F29" s="16"/>
      <c r="G29" s="26"/>
      <c r="H29" s="27"/>
      <c r="I29" s="16"/>
      <c r="J29" s="23"/>
      <c r="K29" s="16"/>
      <c r="L29" s="63"/>
      <c r="M29" s="50"/>
      <c r="N29" s="50"/>
      <c r="O29" s="49"/>
      <c r="P29" s="58"/>
      <c r="Q29" s="50"/>
      <c r="R29" s="119"/>
      <c r="S29" s="128"/>
      <c r="T29" s="121"/>
    </row>
    <row r="30" spans="1:20" ht="30" x14ac:dyDescent="0.25">
      <c r="A30" s="141">
        <v>4</v>
      </c>
      <c r="B30" s="144" t="s">
        <v>82</v>
      </c>
      <c r="C30" s="145" t="s">
        <v>36</v>
      </c>
      <c r="D30" s="84" t="s">
        <v>37</v>
      </c>
      <c r="E30" s="21"/>
      <c r="F30" s="137" t="s">
        <v>283</v>
      </c>
      <c r="G30" s="170" t="s">
        <v>277</v>
      </c>
      <c r="H30" s="171">
        <v>150000</v>
      </c>
      <c r="I30" s="7">
        <v>10</v>
      </c>
      <c r="J30" s="20"/>
      <c r="K30" s="14" t="s">
        <v>278</v>
      </c>
      <c r="L30" s="63"/>
      <c r="M30" s="149" t="s">
        <v>39</v>
      </c>
      <c r="N30" s="141" t="s">
        <v>40</v>
      </c>
      <c r="O30" s="43">
        <v>116100</v>
      </c>
      <c r="P30" s="139">
        <f>(O30+O33)/O3</f>
        <v>4.5637778880724391E-3</v>
      </c>
      <c r="Q30" s="141"/>
      <c r="R30" s="115">
        <v>99.8</v>
      </c>
      <c r="S30" s="168">
        <v>2.1399999999999999E-2</v>
      </c>
      <c r="T30" s="139" t="s">
        <v>106</v>
      </c>
    </row>
    <row r="31" spans="1:20" ht="30" x14ac:dyDescent="0.25">
      <c r="A31" s="142"/>
      <c r="B31" s="145"/>
      <c r="C31" s="145"/>
      <c r="D31" s="138"/>
      <c r="E31" s="14" t="s">
        <v>279</v>
      </c>
      <c r="F31" s="137" t="s">
        <v>284</v>
      </c>
      <c r="G31" s="170" t="s">
        <v>277</v>
      </c>
      <c r="H31" s="171">
        <v>150000</v>
      </c>
      <c r="I31" s="7">
        <v>10</v>
      </c>
      <c r="J31" s="20"/>
      <c r="K31" s="14" t="s">
        <v>280</v>
      </c>
      <c r="L31" s="138"/>
      <c r="M31" s="153"/>
      <c r="N31" s="142"/>
      <c r="O31" s="44"/>
      <c r="P31" s="151"/>
      <c r="Q31" s="142"/>
      <c r="R31" s="126"/>
      <c r="S31" s="167"/>
      <c r="T31" s="151"/>
    </row>
    <row r="32" spans="1:20" ht="30" x14ac:dyDescent="0.25">
      <c r="A32" s="142"/>
      <c r="B32" s="145"/>
      <c r="C32" s="145"/>
      <c r="D32" s="138"/>
      <c r="F32" s="137" t="s">
        <v>285</v>
      </c>
      <c r="G32" s="170" t="s">
        <v>277</v>
      </c>
      <c r="H32" s="171">
        <v>150000</v>
      </c>
      <c r="I32" s="7">
        <v>10</v>
      </c>
      <c r="J32" s="20"/>
      <c r="K32" s="14" t="s">
        <v>281</v>
      </c>
      <c r="L32" s="138"/>
      <c r="M32" s="153"/>
      <c r="N32" s="142"/>
      <c r="O32" s="44"/>
      <c r="P32" s="151"/>
      <c r="Q32" s="142"/>
      <c r="R32" s="126"/>
      <c r="S32" s="167"/>
      <c r="T32" s="151"/>
    </row>
    <row r="33" spans="1:20" ht="30.75" thickBot="1" x14ac:dyDescent="0.3">
      <c r="A33" s="142"/>
      <c r="B33" s="145"/>
      <c r="C33" s="146"/>
      <c r="D33" s="51" t="s">
        <v>38</v>
      </c>
      <c r="E33" s="24"/>
      <c r="F33" s="137" t="s">
        <v>283</v>
      </c>
      <c r="G33" s="172" t="s">
        <v>277</v>
      </c>
      <c r="H33" s="173">
        <v>150000</v>
      </c>
      <c r="I33" s="16">
        <v>10</v>
      </c>
      <c r="J33" s="23"/>
      <c r="K33" s="24" t="s">
        <v>282</v>
      </c>
      <c r="L33" s="63"/>
      <c r="M33" s="150"/>
      <c r="N33" s="143"/>
      <c r="O33" s="45">
        <v>110100</v>
      </c>
      <c r="P33" s="140"/>
      <c r="Q33" s="143"/>
      <c r="R33" s="117">
        <v>112.3</v>
      </c>
      <c r="S33" s="169"/>
      <c r="T33" s="140"/>
    </row>
    <row r="34" spans="1:20" ht="18.75" customHeight="1" x14ac:dyDescent="0.25">
      <c r="A34" s="142"/>
      <c r="B34" s="145"/>
      <c r="C34" s="144" t="s">
        <v>41</v>
      </c>
      <c r="D34" s="84" t="s">
        <v>42</v>
      </c>
      <c r="E34" s="7" t="s">
        <v>157</v>
      </c>
      <c r="F34" s="9" t="s">
        <v>209</v>
      </c>
      <c r="G34" s="25" t="s">
        <v>149</v>
      </c>
      <c r="H34" s="11">
        <v>100000</v>
      </c>
      <c r="I34" s="7">
        <v>7</v>
      </c>
      <c r="J34" s="20">
        <v>7</v>
      </c>
      <c r="K34" s="7" t="s">
        <v>135</v>
      </c>
      <c r="L34" s="63"/>
      <c r="M34" s="149" t="s">
        <v>44</v>
      </c>
      <c r="N34" s="141" t="s">
        <v>45</v>
      </c>
      <c r="O34" s="43">
        <v>50800</v>
      </c>
      <c r="P34" s="139">
        <f>(O34+O38)/O3</f>
        <v>3.3673498210401863E-3</v>
      </c>
      <c r="Q34" s="141"/>
      <c r="R34" s="115">
        <v>106.2</v>
      </c>
      <c r="S34" s="168">
        <v>1.2E-2</v>
      </c>
      <c r="T34" s="139" t="s">
        <v>94</v>
      </c>
    </row>
    <row r="35" spans="1:20" ht="18.75" customHeight="1" x14ac:dyDescent="0.25">
      <c r="A35" s="142"/>
      <c r="B35" s="145"/>
      <c r="C35" s="145"/>
      <c r="D35" s="84"/>
      <c r="E35" s="7" t="s">
        <v>157</v>
      </c>
      <c r="F35" s="7" t="s">
        <v>210</v>
      </c>
      <c r="G35" s="19" t="s">
        <v>149</v>
      </c>
      <c r="H35" s="64">
        <v>100000</v>
      </c>
      <c r="I35" s="7">
        <v>7</v>
      </c>
      <c r="J35" s="20">
        <v>7</v>
      </c>
      <c r="K35" s="7" t="s">
        <v>129</v>
      </c>
      <c r="L35" s="63"/>
      <c r="M35" s="153"/>
      <c r="N35" s="142"/>
      <c r="O35" s="44"/>
      <c r="P35" s="151"/>
      <c r="Q35" s="142"/>
      <c r="R35" s="126"/>
      <c r="S35" s="167"/>
      <c r="T35" s="151"/>
    </row>
    <row r="36" spans="1:20" x14ac:dyDescent="0.25">
      <c r="A36" s="142"/>
      <c r="B36" s="145"/>
      <c r="C36" s="145"/>
      <c r="D36" s="84"/>
      <c r="E36" s="7" t="s">
        <v>157</v>
      </c>
      <c r="F36" s="7" t="s">
        <v>211</v>
      </c>
      <c r="G36" s="19" t="s">
        <v>149</v>
      </c>
      <c r="H36" s="64">
        <v>130000</v>
      </c>
      <c r="I36" s="7">
        <v>7</v>
      </c>
      <c r="J36" s="20">
        <v>7</v>
      </c>
      <c r="K36" s="7" t="s">
        <v>126</v>
      </c>
      <c r="L36" s="63"/>
      <c r="M36" s="153"/>
      <c r="N36" s="142"/>
      <c r="O36" s="44"/>
      <c r="P36" s="151"/>
      <c r="Q36" s="142"/>
      <c r="R36" s="126"/>
      <c r="S36" s="167"/>
      <c r="T36" s="151"/>
    </row>
    <row r="37" spans="1:20" x14ac:dyDescent="0.25">
      <c r="A37" s="142"/>
      <c r="B37" s="145"/>
      <c r="C37" s="145"/>
      <c r="D37" s="84"/>
      <c r="E37" s="7" t="s">
        <v>157</v>
      </c>
      <c r="F37" s="7" t="s">
        <v>212</v>
      </c>
      <c r="G37" s="19" t="s">
        <v>149</v>
      </c>
      <c r="H37" s="64">
        <v>110000</v>
      </c>
      <c r="I37" s="7">
        <v>7</v>
      </c>
      <c r="J37" s="20">
        <v>7</v>
      </c>
      <c r="K37" s="7" t="s">
        <v>146</v>
      </c>
      <c r="L37" s="63"/>
      <c r="M37" s="153"/>
      <c r="N37" s="142"/>
      <c r="O37" s="44"/>
      <c r="P37" s="151"/>
      <c r="Q37" s="142"/>
      <c r="R37" s="126"/>
      <c r="S37" s="167"/>
      <c r="T37" s="151"/>
    </row>
    <row r="38" spans="1:20" ht="16.5" thickBot="1" x14ac:dyDescent="0.3">
      <c r="A38" s="143"/>
      <c r="B38" s="146"/>
      <c r="C38" s="146"/>
      <c r="D38" s="51" t="s">
        <v>43</v>
      </c>
      <c r="E38" s="16" t="s">
        <v>158</v>
      </c>
      <c r="F38" s="16" t="s">
        <v>235</v>
      </c>
      <c r="G38" s="26" t="s">
        <v>149</v>
      </c>
      <c r="H38" s="27">
        <v>150000</v>
      </c>
      <c r="I38" s="16">
        <v>7</v>
      </c>
      <c r="J38" s="23">
        <v>7</v>
      </c>
      <c r="K38" s="16" t="s">
        <v>236</v>
      </c>
      <c r="L38" s="63"/>
      <c r="M38" s="150"/>
      <c r="N38" s="143"/>
      <c r="O38" s="45">
        <v>116100</v>
      </c>
      <c r="P38" s="140"/>
      <c r="Q38" s="143"/>
      <c r="R38" s="117">
        <v>99.8</v>
      </c>
      <c r="S38" s="169"/>
      <c r="T38" s="140"/>
    </row>
    <row r="39" spans="1:20" x14ac:dyDescent="0.25">
      <c r="A39" s="141">
        <v>5</v>
      </c>
      <c r="B39" s="144" t="s">
        <v>83</v>
      </c>
      <c r="C39" s="144" t="s">
        <v>116</v>
      </c>
      <c r="D39" s="48" t="s">
        <v>46</v>
      </c>
      <c r="E39" s="7"/>
      <c r="F39" s="9"/>
      <c r="G39" s="25"/>
      <c r="H39" s="11"/>
      <c r="I39" s="9"/>
      <c r="J39" s="12"/>
      <c r="K39" s="9"/>
      <c r="L39" s="63"/>
      <c r="M39" s="149" t="s">
        <v>48</v>
      </c>
      <c r="N39" s="141" t="s">
        <v>45</v>
      </c>
      <c r="O39" s="43"/>
      <c r="P39" s="139"/>
      <c r="Q39" s="141"/>
      <c r="R39" s="115"/>
      <c r="S39" s="116"/>
      <c r="T39" s="59"/>
    </row>
    <row r="40" spans="1:20" ht="16.5" thickBot="1" x14ac:dyDescent="0.3">
      <c r="A40" s="142"/>
      <c r="B40" s="145"/>
      <c r="C40" s="146"/>
      <c r="D40" s="51" t="s">
        <v>47</v>
      </c>
      <c r="E40" s="16"/>
      <c r="F40" s="7"/>
      <c r="G40" s="19"/>
      <c r="H40" s="64"/>
      <c r="I40" s="7"/>
      <c r="J40" s="20"/>
      <c r="K40" s="7"/>
      <c r="L40" s="63"/>
      <c r="M40" s="150"/>
      <c r="N40" s="143"/>
      <c r="O40" s="45"/>
      <c r="P40" s="140"/>
      <c r="Q40" s="143"/>
      <c r="R40" s="117"/>
      <c r="S40" s="118"/>
      <c r="T40" s="61"/>
    </row>
    <row r="41" spans="1:20" ht="15.75" customHeight="1" thickBot="1" x14ac:dyDescent="0.3">
      <c r="A41" s="142"/>
      <c r="B41" s="145"/>
      <c r="C41" s="107" t="s">
        <v>49</v>
      </c>
      <c r="D41" s="85" t="s">
        <v>50</v>
      </c>
      <c r="E41" s="85"/>
      <c r="F41" s="85"/>
      <c r="G41" s="28"/>
      <c r="H41" s="106"/>
      <c r="I41" s="85"/>
      <c r="J41" s="86"/>
      <c r="K41" s="85"/>
      <c r="L41" s="63"/>
      <c r="M41" s="29" t="s">
        <v>51</v>
      </c>
      <c r="N41" s="50">
        <v>0</v>
      </c>
      <c r="O41" s="49">
        <v>7074900</v>
      </c>
      <c r="P41" s="59">
        <f>O41/O3</f>
        <v>0.14274214049656808</v>
      </c>
      <c r="Q41" s="50"/>
      <c r="R41" s="119">
        <v>122.4</v>
      </c>
      <c r="S41" s="116">
        <v>6.6799999999999998E-2</v>
      </c>
      <c r="T41" s="59" t="s">
        <v>92</v>
      </c>
    </row>
    <row r="42" spans="1:20" x14ac:dyDescent="0.25">
      <c r="A42" s="142"/>
      <c r="B42" s="145"/>
      <c r="C42" s="145" t="s">
        <v>52</v>
      </c>
      <c r="D42" s="152" t="s">
        <v>53</v>
      </c>
      <c r="E42" s="9" t="s">
        <v>127</v>
      </c>
      <c r="F42" s="9" t="s">
        <v>190</v>
      </c>
      <c r="G42" s="25"/>
      <c r="H42" s="11">
        <v>150000</v>
      </c>
      <c r="I42" s="9">
        <v>10</v>
      </c>
      <c r="J42" s="12"/>
      <c r="K42" s="9" t="s">
        <v>135</v>
      </c>
      <c r="L42" s="63"/>
      <c r="M42" s="149" t="s">
        <v>11</v>
      </c>
      <c r="N42" s="50">
        <v>0</v>
      </c>
      <c r="O42" s="49">
        <v>1049500</v>
      </c>
      <c r="P42" s="139">
        <f>O42/O3</f>
        <v>2.1174557442670314E-2</v>
      </c>
      <c r="Q42" s="50"/>
      <c r="R42" s="119">
        <v>125.3</v>
      </c>
      <c r="S42" s="168">
        <v>2.6700000000000002E-2</v>
      </c>
      <c r="T42" s="139" t="s">
        <v>93</v>
      </c>
    </row>
    <row r="43" spans="1:20" ht="16.5" thickBot="1" x14ac:dyDescent="0.3">
      <c r="A43" s="142"/>
      <c r="B43" s="145"/>
      <c r="C43" s="145"/>
      <c r="D43" s="152"/>
      <c r="E43" s="16" t="s">
        <v>127</v>
      </c>
      <c r="F43" s="16" t="s">
        <v>238</v>
      </c>
      <c r="G43" s="26"/>
      <c r="H43" s="27">
        <v>150000</v>
      </c>
      <c r="I43" s="16">
        <v>10</v>
      </c>
      <c r="J43" s="23"/>
      <c r="K43" s="16" t="s">
        <v>129</v>
      </c>
      <c r="L43" s="63"/>
      <c r="M43" s="153"/>
      <c r="N43" s="50"/>
      <c r="O43" s="49"/>
      <c r="P43" s="151"/>
      <c r="Q43" s="50"/>
      <c r="R43" s="119"/>
      <c r="S43" s="167"/>
      <c r="T43" s="151"/>
    </row>
    <row r="44" spans="1:20" ht="16.5" x14ac:dyDescent="0.3">
      <c r="A44" s="142"/>
      <c r="B44" s="145"/>
      <c r="C44" s="144" t="s">
        <v>54</v>
      </c>
      <c r="D44" s="147" t="s">
        <v>55</v>
      </c>
      <c r="E44" s="9" t="s">
        <v>128</v>
      </c>
      <c r="F44" s="90" t="s">
        <v>237</v>
      </c>
      <c r="G44" s="10"/>
      <c r="H44" s="133">
        <v>100000</v>
      </c>
      <c r="I44" s="22"/>
      <c r="J44" s="22"/>
      <c r="K44" s="22" t="s">
        <v>240</v>
      </c>
      <c r="L44" s="15"/>
      <c r="M44" s="149" t="s">
        <v>56</v>
      </c>
      <c r="N44" s="50">
        <v>0</v>
      </c>
      <c r="O44" s="49">
        <v>175100</v>
      </c>
      <c r="P44" s="139">
        <f>O44/O3</f>
        <v>3.5327918134459954E-3</v>
      </c>
      <c r="Q44" s="50"/>
      <c r="R44" s="119">
        <v>136.4</v>
      </c>
      <c r="S44" s="168">
        <v>2.41E-2</v>
      </c>
      <c r="T44" s="139" t="s">
        <v>100</v>
      </c>
    </row>
    <row r="45" spans="1:20" ht="17.25" thickBot="1" x14ac:dyDescent="0.35">
      <c r="A45" s="142"/>
      <c r="B45" s="145"/>
      <c r="C45" s="145"/>
      <c r="D45" s="152"/>
      <c r="E45" s="16" t="s">
        <v>128</v>
      </c>
      <c r="F45" s="16" t="s">
        <v>239</v>
      </c>
      <c r="G45" s="26"/>
      <c r="H45" s="27">
        <v>100000</v>
      </c>
      <c r="I45" s="16"/>
      <c r="J45" s="23"/>
      <c r="K45" s="16" t="s">
        <v>241</v>
      </c>
      <c r="L45" s="15"/>
      <c r="M45" s="153"/>
      <c r="N45" s="50"/>
      <c r="O45" s="49"/>
      <c r="P45" s="151"/>
      <c r="Q45" s="50"/>
      <c r="R45" s="119"/>
      <c r="S45" s="167"/>
      <c r="T45" s="151"/>
    </row>
    <row r="46" spans="1:20" ht="19.5" customHeight="1" x14ac:dyDescent="0.25">
      <c r="A46" s="142"/>
      <c r="B46" s="145"/>
      <c r="C46" s="144" t="s">
        <v>57</v>
      </c>
      <c r="D46" s="147" t="s">
        <v>8</v>
      </c>
      <c r="E46" s="7" t="s">
        <v>141</v>
      </c>
      <c r="F46" s="7" t="s">
        <v>242</v>
      </c>
      <c r="G46" s="19"/>
      <c r="H46" s="64">
        <v>100000</v>
      </c>
      <c r="I46" s="7"/>
      <c r="J46" s="20"/>
      <c r="K46" s="7" t="s">
        <v>243</v>
      </c>
      <c r="L46" s="63"/>
      <c r="M46" s="149"/>
      <c r="N46" s="141"/>
      <c r="O46" s="43"/>
      <c r="P46" s="139"/>
      <c r="Q46" s="141"/>
      <c r="R46" s="115"/>
      <c r="S46" s="168">
        <v>1.8700000000000001E-2</v>
      </c>
      <c r="T46" s="139" t="s">
        <v>102</v>
      </c>
    </row>
    <row r="47" spans="1:20" ht="16.5" thickBot="1" x14ac:dyDescent="0.3">
      <c r="A47" s="143"/>
      <c r="B47" s="146"/>
      <c r="C47" s="146"/>
      <c r="D47" s="148"/>
      <c r="E47" s="16"/>
      <c r="F47" s="7"/>
      <c r="G47" s="19"/>
      <c r="H47" s="64"/>
      <c r="I47" s="7"/>
      <c r="J47" s="20"/>
      <c r="K47" s="7"/>
      <c r="L47" s="63"/>
      <c r="M47" s="150"/>
      <c r="N47" s="143"/>
      <c r="O47" s="45"/>
      <c r="P47" s="140"/>
      <c r="Q47" s="143"/>
      <c r="R47" s="117"/>
      <c r="S47" s="169"/>
      <c r="T47" s="140"/>
    </row>
    <row r="48" spans="1:20" x14ac:dyDescent="0.25">
      <c r="A48" s="141">
        <v>6</v>
      </c>
      <c r="B48" s="144" t="s">
        <v>84</v>
      </c>
      <c r="C48" s="144" t="s">
        <v>58</v>
      </c>
      <c r="D48" s="48" t="s">
        <v>59</v>
      </c>
      <c r="E48" s="7"/>
      <c r="F48" s="9"/>
      <c r="G48" s="25"/>
      <c r="H48" s="11"/>
      <c r="I48" s="9"/>
      <c r="J48" s="12"/>
      <c r="K48" s="9"/>
      <c r="L48" s="63"/>
      <c r="M48" s="149" t="s">
        <v>60</v>
      </c>
      <c r="N48" s="141" t="s">
        <v>61</v>
      </c>
      <c r="O48" s="43">
        <v>590600</v>
      </c>
      <c r="P48" s="139"/>
      <c r="Q48" s="141"/>
      <c r="R48" s="115">
        <v>114.5</v>
      </c>
      <c r="S48" s="116"/>
      <c r="T48" s="59"/>
    </row>
    <row r="49" spans="1:20" ht="16.5" customHeight="1" thickBot="1" x14ac:dyDescent="0.3">
      <c r="A49" s="142"/>
      <c r="B49" s="145"/>
      <c r="C49" s="146"/>
      <c r="D49" s="51" t="s">
        <v>69</v>
      </c>
      <c r="E49" s="16"/>
      <c r="F49" s="16"/>
      <c r="G49" s="26"/>
      <c r="H49" s="27"/>
      <c r="I49" s="16"/>
      <c r="J49" s="23"/>
      <c r="K49" s="16"/>
      <c r="L49" s="63"/>
      <c r="M49" s="150"/>
      <c r="N49" s="143"/>
      <c r="O49" s="45"/>
      <c r="P49" s="140"/>
      <c r="Q49" s="142"/>
      <c r="R49" s="117"/>
      <c r="S49" s="118"/>
      <c r="T49" s="61"/>
    </row>
    <row r="50" spans="1:20" x14ac:dyDescent="0.25">
      <c r="A50" s="142"/>
      <c r="B50" s="145"/>
      <c r="C50" s="145" t="s">
        <v>117</v>
      </c>
      <c r="D50" s="84" t="s">
        <v>62</v>
      </c>
      <c r="E50" s="7"/>
      <c r="F50" s="9"/>
      <c r="G50" s="25"/>
      <c r="H50" s="11"/>
      <c r="I50" s="9"/>
      <c r="J50" s="12"/>
      <c r="K50" s="9"/>
      <c r="L50" s="63"/>
      <c r="M50" s="153" t="s">
        <v>64</v>
      </c>
      <c r="N50" s="50">
        <v>0</v>
      </c>
      <c r="O50" s="49"/>
      <c r="P50" s="151"/>
      <c r="Q50" s="50"/>
      <c r="R50" s="119"/>
      <c r="S50" s="128"/>
      <c r="T50" s="121"/>
    </row>
    <row r="51" spans="1:20" x14ac:dyDescent="0.25">
      <c r="A51" s="142"/>
      <c r="B51" s="145"/>
      <c r="C51" s="145"/>
      <c r="D51" s="84"/>
      <c r="E51" s="7"/>
      <c r="F51" s="7"/>
      <c r="G51" s="19"/>
      <c r="H51" s="64"/>
      <c r="I51" s="7"/>
      <c r="J51" s="20"/>
      <c r="K51" s="7"/>
      <c r="L51" s="63"/>
      <c r="M51" s="153"/>
      <c r="N51" s="50"/>
      <c r="O51" s="49"/>
      <c r="P51" s="151"/>
      <c r="Q51" s="50"/>
      <c r="R51" s="119"/>
      <c r="S51" s="128"/>
      <c r="T51" s="121"/>
    </row>
    <row r="52" spans="1:20" ht="15" customHeight="1" thickBot="1" x14ac:dyDescent="0.3">
      <c r="A52" s="142"/>
      <c r="B52" s="145"/>
      <c r="C52" s="146"/>
      <c r="D52" s="51" t="s">
        <v>63</v>
      </c>
      <c r="E52" s="16"/>
      <c r="F52" s="7"/>
      <c r="G52" s="19"/>
      <c r="H52" s="64"/>
      <c r="I52" s="7"/>
      <c r="J52" s="20"/>
      <c r="K52" s="7"/>
      <c r="L52" s="63"/>
      <c r="M52" s="150"/>
      <c r="N52" s="55"/>
      <c r="O52" s="56"/>
      <c r="P52" s="140"/>
      <c r="Q52" s="55"/>
      <c r="R52" s="129"/>
      <c r="S52" s="124"/>
      <c r="T52" s="124"/>
    </row>
    <row r="53" spans="1:20" ht="17.25" thickBot="1" x14ac:dyDescent="0.35">
      <c r="A53" s="142"/>
      <c r="B53" s="145"/>
      <c r="C53" s="78" t="s">
        <v>65</v>
      </c>
      <c r="D53" s="82" t="s">
        <v>66</v>
      </c>
      <c r="E53" s="85"/>
      <c r="F53" s="9"/>
      <c r="G53" s="65"/>
      <c r="H53" s="11"/>
      <c r="I53" s="9"/>
      <c r="J53" s="12"/>
      <c r="K53" s="9"/>
      <c r="L53" s="63"/>
      <c r="M53" s="29" t="s">
        <v>67</v>
      </c>
      <c r="N53" s="36" t="s">
        <v>68</v>
      </c>
      <c r="O53" s="43"/>
      <c r="P53" s="59"/>
      <c r="Q53" s="36"/>
      <c r="R53" s="115"/>
      <c r="S53" s="116"/>
      <c r="T53" s="59"/>
    </row>
    <row r="54" spans="1:20" ht="16.5" customHeight="1" x14ac:dyDescent="0.3">
      <c r="A54" s="141">
        <v>7</v>
      </c>
      <c r="B54" s="144" t="s">
        <v>85</v>
      </c>
      <c r="C54" s="144" t="s">
        <v>114</v>
      </c>
      <c r="D54" s="48" t="s">
        <v>70</v>
      </c>
      <c r="E54" s="7" t="s">
        <v>132</v>
      </c>
      <c r="F54" s="9" t="s">
        <v>183</v>
      </c>
      <c r="G54" s="6"/>
      <c r="H54" s="11">
        <v>150000</v>
      </c>
      <c r="I54" s="9"/>
      <c r="J54" s="12"/>
      <c r="K54" s="9" t="s">
        <v>188</v>
      </c>
      <c r="L54" s="63"/>
      <c r="M54" s="149" t="s">
        <v>72</v>
      </c>
      <c r="N54" s="29">
        <v>0</v>
      </c>
      <c r="O54" s="40">
        <v>1809900</v>
      </c>
      <c r="P54" s="139">
        <f>(O54+O56)/O3</f>
        <v>3.673013989936285E-2</v>
      </c>
      <c r="Q54" s="29"/>
      <c r="R54" s="112">
        <v>115.7</v>
      </c>
      <c r="S54" s="116">
        <v>0.1203</v>
      </c>
      <c r="T54" s="59" t="s">
        <v>96</v>
      </c>
    </row>
    <row r="55" spans="1:20" ht="16.5" x14ac:dyDescent="0.3">
      <c r="A55" s="142"/>
      <c r="B55" s="145"/>
      <c r="C55" s="145"/>
      <c r="D55" s="84"/>
      <c r="E55" s="7" t="s">
        <v>132</v>
      </c>
      <c r="F55" s="7" t="s">
        <v>189</v>
      </c>
      <c r="G55" s="6"/>
      <c r="H55" s="64">
        <v>100000</v>
      </c>
      <c r="I55" s="7"/>
      <c r="J55" s="20"/>
      <c r="K55" s="7" t="s">
        <v>146</v>
      </c>
      <c r="L55" s="63"/>
      <c r="M55" s="153"/>
      <c r="N55" s="50"/>
      <c r="O55" s="49"/>
      <c r="P55" s="151"/>
      <c r="Q55" s="50"/>
      <c r="R55" s="119"/>
      <c r="S55" s="130"/>
      <c r="T55" s="58"/>
    </row>
    <row r="56" spans="1:20" ht="51" customHeight="1" thickBot="1" x14ac:dyDescent="0.35">
      <c r="A56" s="142"/>
      <c r="B56" s="145"/>
      <c r="C56" s="146"/>
      <c r="D56" s="51" t="s">
        <v>71</v>
      </c>
      <c r="E56" s="89"/>
      <c r="F56" s="7"/>
      <c r="G56" s="6"/>
      <c r="H56" s="64"/>
      <c r="I56" s="7"/>
      <c r="J56" s="20"/>
      <c r="K56" s="7"/>
      <c r="L56" s="15"/>
      <c r="M56" s="150"/>
      <c r="N56" s="52" t="s">
        <v>15</v>
      </c>
      <c r="O56" s="53">
        <v>10600</v>
      </c>
      <c r="P56" s="140"/>
      <c r="Q56" s="50"/>
      <c r="R56" s="125">
        <v>94.7</v>
      </c>
      <c r="S56" s="118"/>
      <c r="T56" s="61"/>
    </row>
    <row r="57" spans="1:20" ht="18.75" customHeight="1" x14ac:dyDescent="0.25">
      <c r="A57" s="141">
        <v>8</v>
      </c>
      <c r="B57" s="144" t="s">
        <v>119</v>
      </c>
      <c r="C57" s="144" t="s">
        <v>118</v>
      </c>
      <c r="D57" s="147" t="s">
        <v>8</v>
      </c>
      <c r="E57" s="9"/>
      <c r="F57" s="9"/>
      <c r="G57" s="25"/>
      <c r="H57" s="11"/>
      <c r="I57" s="9"/>
      <c r="J57" s="12"/>
      <c r="K57" s="9"/>
      <c r="L57" s="63"/>
      <c r="M57" s="149"/>
      <c r="N57" s="141"/>
      <c r="O57" s="43"/>
      <c r="P57" s="139"/>
      <c r="Q57" s="141"/>
      <c r="R57" s="115"/>
      <c r="S57" s="116">
        <v>1.0699999999999999E-2</v>
      </c>
      <c r="T57" s="59" t="s">
        <v>104</v>
      </c>
    </row>
    <row r="58" spans="1:20" ht="16.5" thickBot="1" x14ac:dyDescent="0.3">
      <c r="A58" s="142"/>
      <c r="B58" s="145"/>
      <c r="C58" s="146"/>
      <c r="D58" s="152"/>
      <c r="E58" s="7"/>
      <c r="F58" s="7"/>
      <c r="G58" s="19"/>
      <c r="H58" s="64"/>
      <c r="I58" s="7"/>
      <c r="J58" s="20"/>
      <c r="K58" s="7"/>
      <c r="L58" s="63"/>
      <c r="M58" s="150"/>
      <c r="N58" s="143"/>
      <c r="O58" s="45"/>
      <c r="P58" s="140"/>
      <c r="Q58" s="143"/>
      <c r="R58" s="117"/>
      <c r="S58" s="118"/>
      <c r="T58" s="61"/>
    </row>
    <row r="59" spans="1:20" x14ac:dyDescent="0.25">
      <c r="A59" s="142"/>
      <c r="B59" s="163"/>
      <c r="C59" s="144" t="s">
        <v>136</v>
      </c>
      <c r="D59" s="165" t="s">
        <v>8</v>
      </c>
      <c r="E59" s="9" t="s">
        <v>169</v>
      </c>
      <c r="F59" s="9" t="s">
        <v>195</v>
      </c>
      <c r="G59" s="25"/>
      <c r="H59" s="11">
        <v>100000</v>
      </c>
      <c r="I59" s="9"/>
      <c r="J59" s="12"/>
      <c r="K59" s="9" t="s">
        <v>192</v>
      </c>
      <c r="L59" s="63"/>
      <c r="M59" s="149"/>
      <c r="N59" s="141"/>
      <c r="O59" s="43"/>
      <c r="P59" s="139"/>
      <c r="Q59" s="141"/>
      <c r="R59" s="115"/>
      <c r="S59" s="116">
        <v>9.3600000000000003E-2</v>
      </c>
      <c r="T59" s="59" t="s">
        <v>98</v>
      </c>
    </row>
    <row r="60" spans="1:20" x14ac:dyDescent="0.25">
      <c r="A60" s="142"/>
      <c r="B60" s="163"/>
      <c r="C60" s="145"/>
      <c r="D60" s="165"/>
      <c r="E60" s="7" t="s">
        <v>169</v>
      </c>
      <c r="F60" s="7" t="s">
        <v>195</v>
      </c>
      <c r="G60" s="19"/>
      <c r="H60" s="64">
        <v>150000</v>
      </c>
      <c r="I60" s="7"/>
      <c r="J60" s="20"/>
      <c r="K60" s="7" t="s">
        <v>153</v>
      </c>
      <c r="L60" s="63"/>
      <c r="M60" s="153"/>
      <c r="N60" s="142"/>
      <c r="O60" s="44"/>
      <c r="P60" s="151"/>
      <c r="Q60" s="142"/>
      <c r="R60" s="126"/>
      <c r="S60" s="130"/>
      <c r="T60" s="58"/>
    </row>
    <row r="61" spans="1:20" ht="21" customHeight="1" x14ac:dyDescent="0.25">
      <c r="A61" s="142"/>
      <c r="B61" s="163"/>
      <c r="C61" s="145"/>
      <c r="D61" s="165"/>
      <c r="E61" s="7" t="s">
        <v>170</v>
      </c>
      <c r="F61" s="7" t="s">
        <v>191</v>
      </c>
      <c r="G61" s="19"/>
      <c r="H61" s="64">
        <v>150000</v>
      </c>
      <c r="I61" s="7"/>
      <c r="J61" s="20"/>
      <c r="K61" s="7" t="s">
        <v>213</v>
      </c>
      <c r="L61" s="63"/>
      <c r="M61" s="153"/>
      <c r="N61" s="142"/>
      <c r="O61" s="44"/>
      <c r="P61" s="151"/>
      <c r="Q61" s="142"/>
      <c r="R61" s="126"/>
      <c r="S61" s="130"/>
      <c r="T61" s="58"/>
    </row>
    <row r="62" spans="1:20" x14ac:dyDescent="0.25">
      <c r="A62" s="142"/>
      <c r="B62" s="163"/>
      <c r="C62" s="145"/>
      <c r="D62" s="165"/>
      <c r="E62" s="7" t="s">
        <v>170</v>
      </c>
      <c r="F62" s="7" t="s">
        <v>193</v>
      </c>
      <c r="G62" s="19"/>
      <c r="H62" s="64">
        <v>150000</v>
      </c>
      <c r="I62" s="7"/>
      <c r="J62" s="20"/>
      <c r="K62" s="7" t="s">
        <v>135</v>
      </c>
      <c r="L62" s="63"/>
      <c r="M62" s="153"/>
      <c r="N62" s="142"/>
      <c r="O62" s="44"/>
      <c r="P62" s="151"/>
      <c r="Q62" s="142"/>
      <c r="R62" s="126"/>
      <c r="S62" s="130"/>
      <c r="T62" s="58"/>
    </row>
    <row r="63" spans="1:20" ht="30" x14ac:dyDescent="0.25">
      <c r="A63" s="142"/>
      <c r="B63" s="163"/>
      <c r="C63" s="145"/>
      <c r="D63" s="165"/>
      <c r="E63" s="7" t="s">
        <v>170</v>
      </c>
      <c r="F63" s="7" t="s">
        <v>194</v>
      </c>
      <c r="G63" s="19"/>
      <c r="H63" s="64">
        <v>150000</v>
      </c>
      <c r="I63" s="7"/>
      <c r="J63" s="20"/>
      <c r="K63" s="7" t="s">
        <v>129</v>
      </c>
      <c r="L63" s="63"/>
      <c r="M63" s="153"/>
      <c r="N63" s="142"/>
      <c r="O63" s="44"/>
      <c r="P63" s="151"/>
      <c r="Q63" s="142"/>
      <c r="R63" s="126"/>
      <c r="S63" s="130"/>
      <c r="T63" s="58"/>
    </row>
    <row r="64" spans="1:20" ht="19.5" customHeight="1" x14ac:dyDescent="0.25">
      <c r="A64" s="142"/>
      <c r="B64" s="163"/>
      <c r="C64" s="145"/>
      <c r="D64" s="165"/>
      <c r="E64" s="7" t="s">
        <v>170</v>
      </c>
      <c r="F64" s="7" t="s">
        <v>244</v>
      </c>
      <c r="G64" s="19"/>
      <c r="H64" s="64">
        <v>100000</v>
      </c>
      <c r="I64" s="7"/>
      <c r="J64" s="20"/>
      <c r="K64" s="7" t="s">
        <v>137</v>
      </c>
      <c r="L64" s="63"/>
      <c r="M64" s="153"/>
      <c r="N64" s="142"/>
      <c r="O64" s="44"/>
      <c r="P64" s="151"/>
      <c r="Q64" s="142"/>
      <c r="R64" s="126"/>
      <c r="S64" s="130"/>
      <c r="T64" s="58"/>
    </row>
    <row r="65" spans="1:20" ht="30" x14ac:dyDescent="0.25">
      <c r="A65" s="142"/>
      <c r="B65" s="163"/>
      <c r="C65" s="145"/>
      <c r="D65" s="165"/>
      <c r="E65" s="7" t="s">
        <v>171</v>
      </c>
      <c r="F65" s="7" t="s">
        <v>214</v>
      </c>
      <c r="G65" s="19"/>
      <c r="H65" s="64">
        <v>150000</v>
      </c>
      <c r="I65" s="7">
        <v>10</v>
      </c>
      <c r="J65" s="20"/>
      <c r="K65" s="7" t="s">
        <v>153</v>
      </c>
      <c r="L65" s="63"/>
      <c r="M65" s="153"/>
      <c r="N65" s="142"/>
      <c r="O65" s="44"/>
      <c r="P65" s="151"/>
      <c r="Q65" s="142"/>
      <c r="R65" s="126"/>
      <c r="S65" s="130"/>
      <c r="T65" s="58"/>
    </row>
    <row r="66" spans="1:20" ht="32.25" customHeight="1" x14ac:dyDescent="0.3">
      <c r="A66" s="142"/>
      <c r="B66" s="163"/>
      <c r="C66" s="145"/>
      <c r="D66" s="165"/>
      <c r="E66" s="7" t="s">
        <v>171</v>
      </c>
      <c r="F66" s="134" t="s">
        <v>245</v>
      </c>
      <c r="G66" s="6"/>
      <c r="H66" s="13">
        <v>100000</v>
      </c>
      <c r="I66" s="8">
        <v>7</v>
      </c>
      <c r="J66" s="8"/>
      <c r="K66" s="8" t="s">
        <v>129</v>
      </c>
      <c r="L66" s="63"/>
      <c r="M66" s="153"/>
      <c r="N66" s="142"/>
      <c r="O66" s="44"/>
      <c r="P66" s="151"/>
      <c r="Q66" s="142"/>
      <c r="R66" s="126"/>
      <c r="S66" s="130"/>
      <c r="T66" s="58"/>
    </row>
    <row r="67" spans="1:20" ht="30.75" thickBot="1" x14ac:dyDescent="0.35">
      <c r="A67" s="143"/>
      <c r="B67" s="164"/>
      <c r="C67" s="146"/>
      <c r="D67" s="165"/>
      <c r="E67" s="16" t="s">
        <v>171</v>
      </c>
      <c r="F67" s="105" t="s">
        <v>215</v>
      </c>
      <c r="G67" s="18"/>
      <c r="H67" s="92">
        <v>150000</v>
      </c>
      <c r="I67" s="17">
        <v>7</v>
      </c>
      <c r="J67" s="17"/>
      <c r="K67" s="17" t="s">
        <v>129</v>
      </c>
      <c r="L67" s="63"/>
      <c r="M67" s="150"/>
      <c r="N67" s="143"/>
      <c r="O67" s="45"/>
      <c r="P67" s="140"/>
      <c r="Q67" s="143"/>
      <c r="R67" s="117"/>
      <c r="S67" s="118"/>
      <c r="T67" s="61"/>
    </row>
    <row r="68" spans="1:20" ht="18.75" customHeight="1" x14ac:dyDescent="0.25">
      <c r="A68" s="141">
        <v>9</v>
      </c>
      <c r="B68" s="144" t="s">
        <v>151</v>
      </c>
      <c r="C68" s="144" t="s">
        <v>73</v>
      </c>
      <c r="D68" s="152" t="s">
        <v>8</v>
      </c>
      <c r="E68" s="9" t="s">
        <v>159</v>
      </c>
      <c r="F68" s="9" t="s">
        <v>229</v>
      </c>
      <c r="G68" s="25" t="s">
        <v>149</v>
      </c>
      <c r="H68" s="101">
        <v>150000</v>
      </c>
      <c r="I68" s="9">
        <v>10</v>
      </c>
      <c r="J68" s="12">
        <v>10</v>
      </c>
      <c r="K68" s="9" t="s">
        <v>129</v>
      </c>
      <c r="L68" s="63"/>
      <c r="M68" s="149"/>
      <c r="N68" s="141"/>
      <c r="O68" s="43"/>
      <c r="P68" s="139"/>
      <c r="Q68" s="141"/>
      <c r="R68" s="115"/>
      <c r="S68" s="116"/>
      <c r="T68" s="139" t="s">
        <v>97</v>
      </c>
    </row>
    <row r="69" spans="1:20" ht="15.75" customHeight="1" x14ac:dyDescent="0.25">
      <c r="A69" s="142"/>
      <c r="B69" s="145"/>
      <c r="C69" s="145"/>
      <c r="D69" s="152"/>
      <c r="E69" s="7" t="s">
        <v>159</v>
      </c>
      <c r="F69" s="7" t="s">
        <v>184</v>
      </c>
      <c r="G69" s="19"/>
      <c r="H69" s="64">
        <v>100000</v>
      </c>
      <c r="I69" s="7">
        <v>10</v>
      </c>
      <c r="J69" s="20"/>
      <c r="K69" s="7" t="s">
        <v>134</v>
      </c>
      <c r="L69" s="63"/>
      <c r="M69" s="153"/>
      <c r="N69" s="142"/>
      <c r="O69" s="44"/>
      <c r="P69" s="151"/>
      <c r="Q69" s="142"/>
      <c r="R69" s="126"/>
      <c r="S69" s="130"/>
      <c r="T69" s="151"/>
    </row>
    <row r="70" spans="1:20" ht="15.75" customHeight="1" x14ac:dyDescent="0.25">
      <c r="A70" s="142"/>
      <c r="B70" s="145"/>
      <c r="C70" s="145"/>
      <c r="D70" s="152"/>
      <c r="E70" s="7" t="s">
        <v>159</v>
      </c>
      <c r="F70" s="7" t="s">
        <v>183</v>
      </c>
      <c r="G70" s="19"/>
      <c r="H70" s="64">
        <v>150000</v>
      </c>
      <c r="I70" s="7">
        <v>10</v>
      </c>
      <c r="J70" s="20"/>
      <c r="K70" s="7" t="s">
        <v>246</v>
      </c>
      <c r="L70" s="63"/>
      <c r="M70" s="153"/>
      <c r="N70" s="142"/>
      <c r="O70" s="44"/>
      <c r="P70" s="151"/>
      <c r="Q70" s="142"/>
      <c r="R70" s="126"/>
      <c r="S70" s="130"/>
      <c r="T70" s="151"/>
    </row>
    <row r="71" spans="1:20" ht="18" customHeight="1" x14ac:dyDescent="0.25">
      <c r="A71" s="142"/>
      <c r="B71" s="145"/>
      <c r="C71" s="145"/>
      <c r="D71" s="152"/>
      <c r="E71" s="7" t="s">
        <v>159</v>
      </c>
      <c r="F71" s="7" t="s">
        <v>247</v>
      </c>
      <c r="G71" s="19"/>
      <c r="H71" s="64">
        <v>150000</v>
      </c>
      <c r="I71" s="7">
        <v>10</v>
      </c>
      <c r="J71" s="20"/>
      <c r="K71" s="7" t="s">
        <v>146</v>
      </c>
      <c r="L71" s="63"/>
      <c r="M71" s="153"/>
      <c r="N71" s="142"/>
      <c r="O71" s="44"/>
      <c r="P71" s="151"/>
      <c r="Q71" s="142"/>
      <c r="R71" s="126"/>
      <c r="S71" s="130"/>
      <c r="T71" s="151"/>
    </row>
    <row r="72" spans="1:20" ht="15.75" customHeight="1" x14ac:dyDescent="0.25">
      <c r="A72" s="142"/>
      <c r="B72" s="145"/>
      <c r="C72" s="145"/>
      <c r="D72" s="152"/>
      <c r="E72" s="7" t="s">
        <v>159</v>
      </c>
      <c r="F72" s="7" t="s">
        <v>185</v>
      </c>
      <c r="G72" s="19"/>
      <c r="H72" s="91">
        <v>100000</v>
      </c>
      <c r="I72" s="7">
        <v>10</v>
      </c>
      <c r="J72" s="20"/>
      <c r="K72" s="7" t="s">
        <v>154</v>
      </c>
      <c r="L72" s="63"/>
      <c r="M72" s="153"/>
      <c r="N72" s="142"/>
      <c r="O72" s="44"/>
      <c r="P72" s="151"/>
      <c r="Q72" s="142"/>
      <c r="R72" s="126"/>
      <c r="S72" s="130"/>
      <c r="T72" s="151"/>
    </row>
    <row r="73" spans="1:20" ht="15.75" customHeight="1" x14ac:dyDescent="0.25">
      <c r="A73" s="142"/>
      <c r="B73" s="145"/>
      <c r="C73" s="145"/>
      <c r="D73" s="152"/>
      <c r="E73" s="7" t="s">
        <v>160</v>
      </c>
      <c r="F73" s="7" t="s">
        <v>196</v>
      </c>
      <c r="G73" s="19"/>
      <c r="H73" s="91">
        <v>150000</v>
      </c>
      <c r="I73" s="7"/>
      <c r="J73" s="20"/>
      <c r="K73" s="7" t="s">
        <v>135</v>
      </c>
      <c r="L73" s="63"/>
      <c r="M73" s="153"/>
      <c r="N73" s="142"/>
      <c r="O73" s="44"/>
      <c r="P73" s="151"/>
      <c r="Q73" s="142"/>
      <c r="R73" s="126"/>
      <c r="S73" s="130"/>
      <c r="T73" s="151"/>
    </row>
    <row r="74" spans="1:20" ht="15.75" customHeight="1" x14ac:dyDescent="0.25">
      <c r="A74" s="142"/>
      <c r="B74" s="145"/>
      <c r="C74" s="145"/>
      <c r="D74" s="152"/>
      <c r="E74" s="7" t="s">
        <v>160</v>
      </c>
      <c r="F74" s="7" t="s">
        <v>197</v>
      </c>
      <c r="G74" s="19"/>
      <c r="H74" s="91">
        <v>150000</v>
      </c>
      <c r="I74" s="7"/>
      <c r="J74" s="20"/>
      <c r="K74" s="7" t="s">
        <v>134</v>
      </c>
      <c r="L74" s="63"/>
      <c r="M74" s="153"/>
      <c r="N74" s="142"/>
      <c r="O74" s="44"/>
      <c r="P74" s="151"/>
      <c r="Q74" s="142"/>
      <c r="R74" s="126"/>
      <c r="S74" s="130"/>
      <c r="T74" s="151"/>
    </row>
    <row r="75" spans="1:20" ht="30.75" thickBot="1" x14ac:dyDescent="0.3">
      <c r="A75" s="142"/>
      <c r="B75" s="145"/>
      <c r="C75" s="146"/>
      <c r="D75" s="148"/>
      <c r="E75" s="16" t="s">
        <v>160</v>
      </c>
      <c r="F75" s="16" t="s">
        <v>248</v>
      </c>
      <c r="G75" s="26"/>
      <c r="H75" s="91">
        <v>100000</v>
      </c>
      <c r="I75" s="16"/>
      <c r="J75" s="23"/>
      <c r="K75" s="16" t="s">
        <v>154</v>
      </c>
      <c r="L75" s="63"/>
      <c r="M75" s="150"/>
      <c r="N75" s="143"/>
      <c r="O75" s="45"/>
      <c r="P75" s="140"/>
      <c r="Q75" s="143"/>
      <c r="R75" s="117"/>
      <c r="S75" s="167">
        <v>5.3499999999999999E-2</v>
      </c>
      <c r="T75" s="151"/>
    </row>
    <row r="76" spans="1:20" ht="18.75" customHeight="1" x14ac:dyDescent="0.25">
      <c r="A76" s="142"/>
      <c r="B76" s="145"/>
      <c r="C76" s="144" t="s">
        <v>74</v>
      </c>
      <c r="D76" s="147" t="s">
        <v>8</v>
      </c>
      <c r="E76" s="9"/>
      <c r="F76" s="9"/>
      <c r="G76" s="25"/>
      <c r="H76" s="11"/>
      <c r="I76" s="9"/>
      <c r="J76" s="12"/>
      <c r="K76" s="9"/>
      <c r="L76" s="63"/>
      <c r="M76" s="149"/>
      <c r="N76" s="141"/>
      <c r="O76" s="43"/>
      <c r="P76" s="139"/>
      <c r="Q76" s="141"/>
      <c r="R76" s="115"/>
      <c r="S76" s="167"/>
      <c r="T76" s="151"/>
    </row>
    <row r="77" spans="1:20" ht="22.5" customHeight="1" thickBot="1" x14ac:dyDescent="0.3">
      <c r="A77" s="142"/>
      <c r="B77" s="145"/>
      <c r="C77" s="146"/>
      <c r="D77" s="148"/>
      <c r="E77" s="16"/>
      <c r="F77" s="16"/>
      <c r="G77" s="26"/>
      <c r="H77" s="27"/>
      <c r="I77" s="16"/>
      <c r="J77" s="23"/>
      <c r="K77" s="16"/>
      <c r="L77" s="63"/>
      <c r="M77" s="150"/>
      <c r="N77" s="143"/>
      <c r="O77" s="45"/>
      <c r="P77" s="140"/>
      <c r="Q77" s="143"/>
      <c r="R77" s="117"/>
      <c r="S77" s="118"/>
      <c r="T77" s="61"/>
    </row>
    <row r="78" spans="1:20" ht="16.5" customHeight="1" x14ac:dyDescent="0.25">
      <c r="A78" s="142"/>
      <c r="B78" s="145"/>
      <c r="C78" s="144" t="s">
        <v>121</v>
      </c>
      <c r="D78" s="147" t="s">
        <v>8</v>
      </c>
      <c r="E78" s="7"/>
      <c r="F78" s="79"/>
      <c r="G78" s="19"/>
      <c r="H78" s="64"/>
      <c r="I78" s="7"/>
      <c r="J78" s="20"/>
      <c r="K78" s="7"/>
      <c r="L78" s="63"/>
      <c r="M78" s="149"/>
      <c r="N78" s="141"/>
      <c r="O78" s="43"/>
      <c r="P78" s="139"/>
      <c r="Q78" s="141"/>
      <c r="R78" s="115"/>
      <c r="S78" s="116"/>
      <c r="T78" s="59"/>
    </row>
    <row r="79" spans="1:20" ht="16.5" thickBot="1" x14ac:dyDescent="0.3">
      <c r="A79" s="143"/>
      <c r="B79" s="146"/>
      <c r="C79" s="146"/>
      <c r="D79" s="148"/>
      <c r="E79" s="16"/>
      <c r="F79" s="16"/>
      <c r="G79" s="26"/>
      <c r="H79" s="27"/>
      <c r="I79" s="16"/>
      <c r="J79" s="23"/>
      <c r="K79" s="16"/>
      <c r="L79" s="63"/>
      <c r="M79" s="150"/>
      <c r="N79" s="143"/>
      <c r="O79" s="45"/>
      <c r="P79" s="140"/>
      <c r="Q79" s="143"/>
      <c r="R79" s="117"/>
      <c r="S79" s="118"/>
      <c r="T79" s="61"/>
    </row>
    <row r="80" spans="1:20" ht="31.5" customHeight="1" x14ac:dyDescent="0.25">
      <c r="A80" s="141">
        <v>10</v>
      </c>
      <c r="B80" s="144" t="s">
        <v>87</v>
      </c>
      <c r="C80" s="144" t="s">
        <v>130</v>
      </c>
      <c r="D80" s="147" t="s">
        <v>8</v>
      </c>
      <c r="E80" s="9" t="s">
        <v>131</v>
      </c>
      <c r="F80" s="9" t="s">
        <v>249</v>
      </c>
      <c r="G80" s="25" t="s">
        <v>149</v>
      </c>
      <c r="H80" s="11">
        <v>190000</v>
      </c>
      <c r="I80" s="9">
        <v>10</v>
      </c>
      <c r="J80" s="12">
        <v>1</v>
      </c>
      <c r="K80" s="9" t="s">
        <v>138</v>
      </c>
      <c r="L80" s="63"/>
      <c r="M80" s="149"/>
      <c r="N80" s="141"/>
      <c r="O80" s="43"/>
      <c r="P80" s="139"/>
      <c r="Q80" s="141"/>
      <c r="R80" s="115"/>
      <c r="S80" s="116">
        <v>1.0699999999999999E-2</v>
      </c>
      <c r="T80" s="59" t="s">
        <v>107</v>
      </c>
    </row>
    <row r="81" spans="1:21" ht="18.75" customHeight="1" thickBot="1" x14ac:dyDescent="0.3">
      <c r="A81" s="142"/>
      <c r="B81" s="145"/>
      <c r="C81" s="146"/>
      <c r="D81" s="152"/>
      <c r="E81" s="16"/>
      <c r="F81" s="7" t="s">
        <v>250</v>
      </c>
      <c r="G81" s="19" t="s">
        <v>149</v>
      </c>
      <c r="H81" s="64">
        <v>190000</v>
      </c>
      <c r="I81" s="7">
        <v>9</v>
      </c>
      <c r="J81" s="20">
        <v>1</v>
      </c>
      <c r="K81" s="7" t="s">
        <v>139</v>
      </c>
      <c r="L81" s="63"/>
      <c r="M81" s="153"/>
      <c r="N81" s="142"/>
      <c r="O81" s="44"/>
      <c r="P81" s="151"/>
      <c r="Q81" s="142"/>
      <c r="R81" s="126"/>
      <c r="S81" s="130"/>
      <c r="T81" s="58"/>
    </row>
    <row r="82" spans="1:21" ht="18" customHeight="1" x14ac:dyDescent="0.25">
      <c r="A82" s="142"/>
      <c r="B82" s="145"/>
      <c r="C82" s="145" t="s">
        <v>122</v>
      </c>
      <c r="D82" s="152"/>
      <c r="E82" s="80" t="s">
        <v>181</v>
      </c>
      <c r="F82" s="9" t="s">
        <v>216</v>
      </c>
      <c r="G82" s="25" t="s">
        <v>149</v>
      </c>
      <c r="H82" s="11">
        <v>180000</v>
      </c>
      <c r="I82" s="9">
        <v>9</v>
      </c>
      <c r="J82" s="12">
        <v>9</v>
      </c>
      <c r="K82" s="9" t="s">
        <v>133</v>
      </c>
      <c r="L82" s="63"/>
      <c r="M82" s="153"/>
      <c r="N82" s="142"/>
      <c r="O82" s="44"/>
      <c r="P82" s="151"/>
      <c r="Q82" s="142"/>
      <c r="R82" s="126"/>
      <c r="S82" s="130"/>
      <c r="T82" s="58"/>
    </row>
    <row r="83" spans="1:21" ht="18" customHeight="1" x14ac:dyDescent="0.25">
      <c r="A83" s="142"/>
      <c r="B83" s="145"/>
      <c r="C83" s="145"/>
      <c r="D83" s="152"/>
      <c r="E83" s="80" t="s">
        <v>181</v>
      </c>
      <c r="F83" s="7" t="s">
        <v>251</v>
      </c>
      <c r="G83" s="19" t="s">
        <v>149</v>
      </c>
      <c r="H83" s="64">
        <v>150000</v>
      </c>
      <c r="I83" s="7">
        <v>7</v>
      </c>
      <c r="J83" s="20">
        <v>7</v>
      </c>
      <c r="K83" s="7" t="s">
        <v>167</v>
      </c>
      <c r="L83" s="63"/>
      <c r="M83" s="153"/>
      <c r="N83" s="142"/>
      <c r="O83" s="44"/>
      <c r="P83" s="151"/>
      <c r="Q83" s="142"/>
      <c r="R83" s="126"/>
      <c r="S83" s="130"/>
      <c r="T83" s="58"/>
    </row>
    <row r="84" spans="1:21" ht="17.25" customHeight="1" thickBot="1" x14ac:dyDescent="0.3">
      <c r="A84" s="143"/>
      <c r="B84" s="146"/>
      <c r="C84" s="146"/>
      <c r="D84" s="152"/>
      <c r="E84" s="80" t="s">
        <v>181</v>
      </c>
      <c r="F84" s="16" t="s">
        <v>252</v>
      </c>
      <c r="G84" s="26" t="s">
        <v>149</v>
      </c>
      <c r="H84" s="27">
        <v>200000</v>
      </c>
      <c r="I84" s="16">
        <v>10</v>
      </c>
      <c r="J84" s="23">
        <v>10</v>
      </c>
      <c r="K84" s="16" t="s">
        <v>154</v>
      </c>
      <c r="L84" s="63"/>
      <c r="M84" s="150"/>
      <c r="N84" s="143"/>
      <c r="O84" s="45"/>
      <c r="P84" s="140"/>
      <c r="Q84" s="143"/>
      <c r="R84" s="117"/>
      <c r="S84" s="118"/>
      <c r="T84" s="61"/>
      <c r="U84" s="1"/>
    </row>
    <row r="85" spans="1:21" x14ac:dyDescent="0.25">
      <c r="A85" s="141">
        <v>11</v>
      </c>
      <c r="B85" s="144" t="s">
        <v>88</v>
      </c>
      <c r="C85" s="144"/>
      <c r="D85" s="84"/>
      <c r="E85" s="144"/>
      <c r="F85" s="9"/>
      <c r="G85" s="25"/>
      <c r="H85" s="11"/>
      <c r="I85" s="9"/>
      <c r="J85" s="12"/>
      <c r="K85" s="9"/>
      <c r="L85" s="63"/>
      <c r="M85" s="50"/>
      <c r="N85" s="60"/>
      <c r="O85" s="44"/>
      <c r="P85" s="58"/>
      <c r="Q85" s="60"/>
      <c r="R85" s="126"/>
      <c r="S85" s="130"/>
      <c r="T85" s="58"/>
      <c r="U85" s="1"/>
    </row>
    <row r="86" spans="1:21" ht="16.5" thickBot="1" x14ac:dyDescent="0.3">
      <c r="A86" s="142"/>
      <c r="B86" s="145"/>
      <c r="C86" s="145"/>
      <c r="D86" s="84"/>
      <c r="E86" s="146"/>
      <c r="F86" s="7"/>
      <c r="G86" s="19"/>
      <c r="H86" s="64"/>
      <c r="I86" s="7"/>
      <c r="J86" s="20"/>
      <c r="K86" s="7"/>
      <c r="L86" s="63"/>
      <c r="M86" s="50"/>
      <c r="N86" s="60"/>
      <c r="O86" s="44"/>
      <c r="P86" s="58"/>
      <c r="Q86" s="60"/>
      <c r="R86" s="126"/>
      <c r="S86" s="130"/>
      <c r="T86" s="58"/>
      <c r="U86" s="1"/>
    </row>
    <row r="87" spans="1:21" x14ac:dyDescent="0.25">
      <c r="A87" s="154">
        <v>12</v>
      </c>
      <c r="B87" s="144" t="s">
        <v>120</v>
      </c>
      <c r="C87" s="144"/>
      <c r="D87" s="82"/>
      <c r="E87" s="7"/>
      <c r="F87" s="9"/>
      <c r="G87" s="25"/>
      <c r="H87" s="11"/>
      <c r="I87" s="9"/>
      <c r="J87" s="12"/>
      <c r="K87" s="9"/>
      <c r="L87" s="63"/>
      <c r="M87" s="50"/>
      <c r="N87" s="60"/>
      <c r="O87" s="44"/>
      <c r="P87" s="58"/>
      <c r="Q87" s="60"/>
      <c r="R87" s="126"/>
      <c r="S87" s="130"/>
      <c r="T87" s="58"/>
      <c r="U87" s="1"/>
    </row>
    <row r="88" spans="1:21" ht="16.5" thickBot="1" x14ac:dyDescent="0.3">
      <c r="A88" s="155"/>
      <c r="B88" s="146"/>
      <c r="C88" s="146"/>
      <c r="D88" s="83"/>
      <c r="E88" s="16"/>
      <c r="F88" s="16"/>
      <c r="G88" s="26"/>
      <c r="H88" s="27"/>
      <c r="I88" s="16"/>
      <c r="J88" s="23"/>
      <c r="K88" s="16"/>
      <c r="L88" s="63"/>
      <c r="M88" s="50"/>
      <c r="N88" s="60"/>
      <c r="O88" s="44"/>
      <c r="P88" s="58"/>
      <c r="Q88" s="60"/>
      <c r="R88" s="126"/>
      <c r="S88" s="130"/>
      <c r="T88" s="58"/>
      <c r="U88" s="1"/>
    </row>
    <row r="89" spans="1:21" ht="30.75" thickBot="1" x14ac:dyDescent="0.35">
      <c r="A89" s="71">
        <v>13</v>
      </c>
      <c r="B89" s="76" t="s">
        <v>165</v>
      </c>
      <c r="C89" s="65"/>
      <c r="D89" s="87"/>
      <c r="E89" s="102" t="s">
        <v>178</v>
      </c>
      <c r="F89" s="67" t="s">
        <v>259</v>
      </c>
      <c r="G89" s="66" t="s">
        <v>149</v>
      </c>
      <c r="H89" s="68">
        <v>150000</v>
      </c>
      <c r="I89" s="69"/>
      <c r="J89" s="69"/>
      <c r="K89" s="69" t="s">
        <v>260</v>
      </c>
      <c r="L89" s="63"/>
      <c r="M89" s="50"/>
      <c r="N89" s="60"/>
      <c r="O89" s="44"/>
      <c r="P89" s="58"/>
      <c r="Q89" s="60"/>
      <c r="R89" s="126"/>
      <c r="S89" s="130"/>
      <c r="T89" s="58"/>
      <c r="U89" s="1"/>
    </row>
    <row r="90" spans="1:21" ht="16.5" x14ac:dyDescent="0.3">
      <c r="A90" s="156">
        <v>14</v>
      </c>
      <c r="B90" s="144" t="s">
        <v>172</v>
      </c>
      <c r="C90" s="161" t="s">
        <v>173</v>
      </c>
      <c r="D90" s="87"/>
      <c r="E90" s="69"/>
      <c r="F90" s="70"/>
      <c r="G90" s="75"/>
      <c r="H90" s="73"/>
      <c r="I90" s="74"/>
      <c r="J90" s="74"/>
      <c r="K90" s="74"/>
      <c r="L90" s="131"/>
      <c r="M90" s="50"/>
      <c r="N90" s="60"/>
      <c r="O90" s="44"/>
      <c r="P90" s="58"/>
      <c r="Q90" s="60"/>
      <c r="R90" s="126"/>
      <c r="S90" s="130"/>
      <c r="T90" s="58"/>
      <c r="U90" s="1"/>
    </row>
    <row r="91" spans="1:21" ht="17.25" thickBot="1" x14ac:dyDescent="0.35">
      <c r="A91" s="157"/>
      <c r="B91" s="146"/>
      <c r="C91" s="162"/>
      <c r="D91" s="88"/>
      <c r="E91" s="62"/>
      <c r="F91" s="67"/>
      <c r="G91" s="66"/>
      <c r="H91" s="13"/>
      <c r="I91" s="8"/>
      <c r="J91" s="8"/>
      <c r="K91" s="8"/>
      <c r="L91" s="63"/>
      <c r="M91" s="50"/>
      <c r="N91" s="60"/>
      <c r="O91" s="44"/>
      <c r="P91" s="58"/>
      <c r="Q91" s="60"/>
      <c r="R91" s="126"/>
      <c r="S91" s="130"/>
      <c r="T91" s="58"/>
      <c r="U91" s="1"/>
    </row>
    <row r="92" spans="1:21" x14ac:dyDescent="0.25">
      <c r="A92" s="141">
        <v>15</v>
      </c>
      <c r="B92" s="144" t="s">
        <v>110</v>
      </c>
      <c r="C92" s="144"/>
      <c r="D92" s="152" t="s">
        <v>8</v>
      </c>
      <c r="E92" s="9" t="s">
        <v>166</v>
      </c>
      <c r="F92" s="9" t="s">
        <v>254</v>
      </c>
      <c r="G92" s="25" t="s">
        <v>149</v>
      </c>
      <c r="H92" s="11">
        <v>150000</v>
      </c>
      <c r="I92" s="9"/>
      <c r="J92" s="12"/>
      <c r="K92" s="9" t="s">
        <v>162</v>
      </c>
      <c r="L92" s="63"/>
      <c r="M92" s="149"/>
      <c r="N92" s="141"/>
      <c r="O92" s="43"/>
      <c r="P92" s="139"/>
      <c r="Q92" s="141"/>
      <c r="R92" s="115"/>
      <c r="S92" s="168">
        <v>0.03</v>
      </c>
      <c r="T92" s="139" t="s">
        <v>109</v>
      </c>
      <c r="U92" s="1"/>
    </row>
    <row r="93" spans="1:21" ht="16.5" x14ac:dyDescent="0.3">
      <c r="A93" s="142"/>
      <c r="B93" s="145"/>
      <c r="C93" s="145"/>
      <c r="D93" s="152"/>
      <c r="E93" s="7" t="s">
        <v>161</v>
      </c>
      <c r="F93" s="67" t="s">
        <v>253</v>
      </c>
      <c r="G93" s="6" t="s">
        <v>149</v>
      </c>
      <c r="H93" s="13">
        <v>150000</v>
      </c>
      <c r="I93" s="8">
        <v>7</v>
      </c>
      <c r="J93" s="8">
        <v>7</v>
      </c>
      <c r="K93" s="8" t="s">
        <v>163</v>
      </c>
      <c r="L93" s="63"/>
      <c r="M93" s="153"/>
      <c r="N93" s="142"/>
      <c r="O93" s="44"/>
      <c r="P93" s="151"/>
      <c r="Q93" s="142"/>
      <c r="R93" s="126"/>
      <c r="S93" s="167"/>
      <c r="T93" s="151"/>
      <c r="U93" s="1"/>
    </row>
    <row r="94" spans="1:21" ht="30" x14ac:dyDescent="0.3">
      <c r="A94" s="142"/>
      <c r="B94" s="145"/>
      <c r="C94" s="145"/>
      <c r="D94" s="152"/>
      <c r="E94" s="103" t="s">
        <v>161</v>
      </c>
      <c r="F94" s="104" t="s">
        <v>261</v>
      </c>
      <c r="G94" s="95"/>
      <c r="H94" s="135">
        <v>100000</v>
      </c>
      <c r="I94" s="95"/>
      <c r="J94" s="95"/>
      <c r="K94" s="95" t="s">
        <v>262</v>
      </c>
      <c r="L94" s="63"/>
      <c r="M94" s="153"/>
      <c r="N94" s="142"/>
      <c r="O94" s="44"/>
      <c r="P94" s="151"/>
      <c r="Q94" s="142"/>
      <c r="R94" s="126"/>
      <c r="S94" s="167"/>
      <c r="T94" s="151"/>
      <c r="U94" s="1"/>
    </row>
    <row r="95" spans="1:21" x14ac:dyDescent="0.25">
      <c r="A95" s="142"/>
      <c r="B95" s="145"/>
      <c r="C95" s="145"/>
      <c r="D95" s="152"/>
      <c r="E95" s="7" t="s">
        <v>164</v>
      </c>
      <c r="F95" s="7" t="s">
        <v>263</v>
      </c>
      <c r="G95" s="19" t="s">
        <v>149</v>
      </c>
      <c r="H95" s="64">
        <v>150000</v>
      </c>
      <c r="I95" s="7"/>
      <c r="J95" s="20"/>
      <c r="K95" s="7" t="s">
        <v>154</v>
      </c>
      <c r="L95" s="63"/>
      <c r="M95" s="153"/>
      <c r="N95" s="142"/>
      <c r="O95" s="44"/>
      <c r="P95" s="151"/>
      <c r="Q95" s="142"/>
      <c r="R95" s="126"/>
      <c r="S95" s="167"/>
      <c r="T95" s="151"/>
      <c r="U95" s="1"/>
    </row>
    <row r="96" spans="1:21" x14ac:dyDescent="0.25">
      <c r="A96" s="142"/>
      <c r="B96" s="145"/>
      <c r="C96" s="145"/>
      <c r="D96" s="152"/>
      <c r="E96" s="7" t="s">
        <v>164</v>
      </c>
      <c r="F96" s="7" t="s">
        <v>264</v>
      </c>
      <c r="G96" s="19" t="s">
        <v>149</v>
      </c>
      <c r="H96" s="64">
        <v>150000</v>
      </c>
      <c r="I96" s="7"/>
      <c r="J96" s="20"/>
      <c r="K96" s="7" t="s">
        <v>186</v>
      </c>
      <c r="L96" s="63"/>
      <c r="M96" s="153"/>
      <c r="N96" s="142"/>
      <c r="O96" s="44"/>
      <c r="P96" s="151"/>
      <c r="Q96" s="142"/>
      <c r="R96" s="126"/>
      <c r="S96" s="167"/>
      <c r="T96" s="151"/>
      <c r="U96" s="1"/>
    </row>
    <row r="97" spans="1:21" x14ac:dyDescent="0.25">
      <c r="A97" s="142"/>
      <c r="B97" s="145"/>
      <c r="C97" s="145"/>
      <c r="D97" s="152"/>
      <c r="E97" s="7" t="s">
        <v>164</v>
      </c>
      <c r="F97" s="7" t="s">
        <v>255</v>
      </c>
      <c r="G97" s="19"/>
      <c r="H97" s="64">
        <v>100000</v>
      </c>
      <c r="I97" s="7"/>
      <c r="J97" s="20"/>
      <c r="K97" s="7" t="s">
        <v>187</v>
      </c>
      <c r="L97" s="63"/>
      <c r="M97" s="153"/>
      <c r="N97" s="142"/>
      <c r="O97" s="44"/>
      <c r="P97" s="151"/>
      <c r="Q97" s="142"/>
      <c r="R97" s="126"/>
      <c r="S97" s="167"/>
      <c r="T97" s="151"/>
      <c r="U97" s="1"/>
    </row>
    <row r="98" spans="1:21" ht="45" x14ac:dyDescent="0.25">
      <c r="A98" s="142"/>
      <c r="B98" s="145"/>
      <c r="C98" s="145"/>
      <c r="D98" s="152"/>
      <c r="E98" s="7" t="s">
        <v>177</v>
      </c>
      <c r="F98" s="7" t="s">
        <v>183</v>
      </c>
      <c r="G98" s="19" t="s">
        <v>149</v>
      </c>
      <c r="H98" s="64">
        <v>150000</v>
      </c>
      <c r="I98" s="7"/>
      <c r="J98" s="20"/>
      <c r="K98" s="7"/>
      <c r="L98" s="63"/>
      <c r="M98" s="153"/>
      <c r="N98" s="142"/>
      <c r="O98" s="44"/>
      <c r="P98" s="151"/>
      <c r="Q98" s="142"/>
      <c r="R98" s="126"/>
      <c r="S98" s="167"/>
      <c r="T98" s="151"/>
      <c r="U98" s="1"/>
    </row>
    <row r="99" spans="1:21" x14ac:dyDescent="0.25">
      <c r="A99" s="142"/>
      <c r="B99" s="145"/>
      <c r="C99" s="145"/>
      <c r="D99" s="152"/>
      <c r="E99" s="7" t="s">
        <v>175</v>
      </c>
      <c r="F99" s="7" t="s">
        <v>256</v>
      </c>
      <c r="G99" s="19" t="s">
        <v>149</v>
      </c>
      <c r="H99" s="64">
        <v>150000</v>
      </c>
      <c r="I99" s="7">
        <v>7</v>
      </c>
      <c r="J99" s="20">
        <v>7</v>
      </c>
      <c r="K99" s="7" t="s">
        <v>154</v>
      </c>
      <c r="L99" s="63"/>
      <c r="M99" s="153"/>
      <c r="N99" s="142"/>
      <c r="O99" s="44"/>
      <c r="P99" s="151"/>
      <c r="Q99" s="142"/>
      <c r="R99" s="126"/>
      <c r="S99" s="167"/>
      <c r="T99" s="151"/>
      <c r="U99" s="1"/>
    </row>
    <row r="100" spans="1:21" x14ac:dyDescent="0.25">
      <c r="A100" s="142"/>
      <c r="B100" s="145"/>
      <c r="C100" s="145"/>
      <c r="D100" s="152"/>
      <c r="E100" s="7" t="s">
        <v>265</v>
      </c>
      <c r="F100" s="7" t="s">
        <v>257</v>
      </c>
      <c r="G100" s="19" t="s">
        <v>149</v>
      </c>
      <c r="H100" s="64">
        <v>256000</v>
      </c>
      <c r="I100" s="7">
        <v>7</v>
      </c>
      <c r="J100" s="20">
        <v>7</v>
      </c>
      <c r="K100" s="7" t="s">
        <v>133</v>
      </c>
      <c r="L100" s="63"/>
      <c r="M100" s="153"/>
      <c r="N100" s="142"/>
      <c r="O100" s="44"/>
      <c r="P100" s="151"/>
      <c r="Q100" s="142"/>
      <c r="R100" s="126"/>
      <c r="S100" s="167"/>
      <c r="T100" s="151"/>
      <c r="U100" s="1"/>
    </row>
    <row r="101" spans="1:21" ht="16.5" x14ac:dyDescent="0.3">
      <c r="A101" s="142"/>
      <c r="B101" s="145"/>
      <c r="C101" s="145"/>
      <c r="D101" s="152"/>
      <c r="E101" s="7" t="s">
        <v>144</v>
      </c>
      <c r="F101" s="7" t="s">
        <v>258</v>
      </c>
      <c r="G101" s="6" t="s">
        <v>180</v>
      </c>
      <c r="H101" s="64">
        <v>170000</v>
      </c>
      <c r="I101" s="7">
        <v>10</v>
      </c>
      <c r="J101" s="20">
        <v>10</v>
      </c>
      <c r="K101" s="7" t="s">
        <v>145</v>
      </c>
      <c r="L101" s="63"/>
      <c r="M101" s="153"/>
      <c r="N101" s="142"/>
      <c r="O101" s="44"/>
      <c r="P101" s="151"/>
      <c r="Q101" s="142"/>
      <c r="R101" s="126"/>
      <c r="S101" s="167"/>
      <c r="T101" s="151"/>
      <c r="U101" s="1"/>
    </row>
    <row r="102" spans="1:21" ht="16.5" x14ac:dyDescent="0.3">
      <c r="A102" s="142"/>
      <c r="B102" s="145"/>
      <c r="C102" s="145"/>
      <c r="D102" s="152"/>
      <c r="E102" s="7" t="s">
        <v>144</v>
      </c>
      <c r="F102" s="7" t="s">
        <v>212</v>
      </c>
      <c r="G102" s="6" t="s">
        <v>149</v>
      </c>
      <c r="H102" s="64">
        <v>150000</v>
      </c>
      <c r="I102" s="7">
        <v>10</v>
      </c>
      <c r="J102" s="20">
        <v>10</v>
      </c>
      <c r="K102" s="7" t="s">
        <v>146</v>
      </c>
      <c r="L102" s="63"/>
      <c r="M102" s="153"/>
      <c r="N102" s="142"/>
      <c r="O102" s="44"/>
      <c r="P102" s="151"/>
      <c r="Q102" s="142"/>
      <c r="R102" s="126"/>
      <c r="S102" s="167"/>
      <c r="T102" s="151"/>
      <c r="U102" s="1"/>
    </row>
    <row r="103" spans="1:21" ht="16.5" x14ac:dyDescent="0.3">
      <c r="A103" s="142"/>
      <c r="B103" s="145"/>
      <c r="C103" s="145"/>
      <c r="D103" s="152"/>
      <c r="E103" s="7" t="s">
        <v>144</v>
      </c>
      <c r="F103" s="7" t="s">
        <v>266</v>
      </c>
      <c r="G103" s="6" t="s">
        <v>149</v>
      </c>
      <c r="H103" s="64">
        <v>150000</v>
      </c>
      <c r="I103" s="7">
        <v>10</v>
      </c>
      <c r="J103" s="20">
        <v>10</v>
      </c>
      <c r="K103" s="7" t="s">
        <v>129</v>
      </c>
      <c r="L103" s="63"/>
      <c r="M103" s="153"/>
      <c r="N103" s="142"/>
      <c r="O103" s="44"/>
      <c r="P103" s="151"/>
      <c r="Q103" s="142"/>
      <c r="R103" s="126"/>
      <c r="S103" s="167"/>
      <c r="T103" s="151"/>
      <c r="U103" s="1"/>
    </row>
    <row r="104" spans="1:21" ht="16.5" x14ac:dyDescent="0.3">
      <c r="A104" s="142"/>
      <c r="B104" s="145"/>
      <c r="C104" s="145"/>
      <c r="D104" s="152"/>
      <c r="E104" s="7" t="s">
        <v>144</v>
      </c>
      <c r="F104" s="7" t="s">
        <v>267</v>
      </c>
      <c r="G104" s="6" t="s">
        <v>180</v>
      </c>
      <c r="H104" s="64">
        <v>160000</v>
      </c>
      <c r="I104" s="7">
        <v>7</v>
      </c>
      <c r="J104" s="20">
        <v>4</v>
      </c>
      <c r="K104" s="7" t="s">
        <v>147</v>
      </c>
      <c r="L104" s="63"/>
      <c r="M104" s="153"/>
      <c r="N104" s="142"/>
      <c r="O104" s="44"/>
      <c r="P104" s="151"/>
      <c r="Q104" s="142"/>
      <c r="R104" s="126"/>
      <c r="S104" s="167"/>
      <c r="T104" s="151"/>
      <c r="U104" s="1"/>
    </row>
    <row r="105" spans="1:21" ht="19.5" customHeight="1" x14ac:dyDescent="0.3">
      <c r="A105" s="142"/>
      <c r="B105" s="145"/>
      <c r="C105" s="145"/>
      <c r="D105" s="152"/>
      <c r="E105" s="7" t="s">
        <v>200</v>
      </c>
      <c r="F105" s="7" t="s">
        <v>268</v>
      </c>
      <c r="G105" s="6"/>
      <c r="H105" s="64">
        <v>100000</v>
      </c>
      <c r="I105" s="7"/>
      <c r="J105" s="20"/>
      <c r="K105" s="7" t="s">
        <v>134</v>
      </c>
      <c r="L105" s="63"/>
      <c r="M105" s="153"/>
      <c r="N105" s="142"/>
      <c r="O105" s="44"/>
      <c r="P105" s="151"/>
      <c r="Q105" s="142"/>
      <c r="R105" s="126"/>
      <c r="S105" s="167"/>
      <c r="T105" s="151"/>
      <c r="U105" s="1"/>
    </row>
    <row r="106" spans="1:21" ht="30" x14ac:dyDescent="0.3">
      <c r="A106" s="142"/>
      <c r="B106" s="145"/>
      <c r="C106" s="145"/>
      <c r="D106" s="152"/>
      <c r="E106" s="7" t="s">
        <v>200</v>
      </c>
      <c r="F106" s="7" t="s">
        <v>269</v>
      </c>
      <c r="G106" s="6"/>
      <c r="H106" s="64">
        <v>100000</v>
      </c>
      <c r="I106" s="7"/>
      <c r="J106" s="20"/>
      <c r="K106" s="7" t="s">
        <v>192</v>
      </c>
      <c r="L106" s="63"/>
      <c r="M106" s="153"/>
      <c r="N106" s="142"/>
      <c r="O106" s="44"/>
      <c r="P106" s="151"/>
      <c r="Q106" s="142"/>
      <c r="R106" s="126"/>
      <c r="S106" s="167"/>
      <c r="T106" s="151"/>
      <c r="U106" s="1"/>
    </row>
    <row r="107" spans="1:21" ht="16.5" x14ac:dyDescent="0.3">
      <c r="A107" s="142"/>
      <c r="B107" s="145"/>
      <c r="C107" s="145"/>
      <c r="D107" s="152"/>
      <c r="E107" s="7" t="s">
        <v>200</v>
      </c>
      <c r="F107" s="7" t="s">
        <v>270</v>
      </c>
      <c r="G107" s="6"/>
      <c r="H107" s="64">
        <v>150000</v>
      </c>
      <c r="I107" s="7"/>
      <c r="J107" s="20"/>
      <c r="K107" s="7" t="s">
        <v>134</v>
      </c>
      <c r="L107" s="63"/>
      <c r="M107" s="153"/>
      <c r="N107" s="142"/>
      <c r="O107" s="44"/>
      <c r="P107" s="151"/>
      <c r="Q107" s="142"/>
      <c r="R107" s="126"/>
      <c r="S107" s="167"/>
      <c r="T107" s="151"/>
      <c r="U107" s="1"/>
    </row>
    <row r="108" spans="1:21" ht="16.5" x14ac:dyDescent="0.3">
      <c r="A108" s="142"/>
      <c r="B108" s="145"/>
      <c r="C108" s="145"/>
      <c r="D108" s="152"/>
      <c r="E108" s="7"/>
      <c r="F108" s="96" t="s">
        <v>271</v>
      </c>
      <c r="G108" s="97"/>
      <c r="H108" s="91">
        <v>150000</v>
      </c>
      <c r="I108" s="79"/>
      <c r="J108" s="98"/>
      <c r="K108" s="96" t="s">
        <v>153</v>
      </c>
      <c r="L108" s="63"/>
      <c r="M108" s="153"/>
      <c r="N108" s="142"/>
      <c r="O108" s="44"/>
      <c r="P108" s="151"/>
      <c r="Q108" s="142"/>
      <c r="R108" s="126"/>
      <c r="S108" s="167"/>
      <c r="T108" s="151"/>
      <c r="U108" s="1"/>
    </row>
    <row r="109" spans="1:21" ht="16.5" x14ac:dyDescent="0.3">
      <c r="A109" s="142"/>
      <c r="B109" s="145"/>
      <c r="C109" s="145"/>
      <c r="D109" s="152"/>
      <c r="E109" s="7"/>
      <c r="F109" s="96" t="s">
        <v>272</v>
      </c>
      <c r="G109" s="97"/>
      <c r="H109" s="91">
        <v>150000</v>
      </c>
      <c r="I109" s="79"/>
      <c r="J109" s="98"/>
      <c r="K109" s="96" t="s">
        <v>192</v>
      </c>
      <c r="L109" s="63"/>
      <c r="M109" s="153"/>
      <c r="N109" s="142"/>
      <c r="O109" s="44"/>
      <c r="P109" s="151"/>
      <c r="Q109" s="142"/>
      <c r="R109" s="126"/>
      <c r="S109" s="167"/>
      <c r="T109" s="151"/>
      <c r="U109" s="1"/>
    </row>
    <row r="110" spans="1:21" ht="21.75" customHeight="1" x14ac:dyDescent="0.3">
      <c r="A110" s="142"/>
      <c r="B110" s="145"/>
      <c r="C110" s="145"/>
      <c r="D110" s="152"/>
      <c r="E110" s="7" t="s">
        <v>274</v>
      </c>
      <c r="F110" s="96" t="s">
        <v>273</v>
      </c>
      <c r="G110" s="97"/>
      <c r="H110" s="91">
        <v>150000</v>
      </c>
      <c r="I110" s="79"/>
      <c r="J110" s="98"/>
      <c r="K110" s="96" t="s">
        <v>135</v>
      </c>
      <c r="L110" s="63"/>
      <c r="M110" s="153"/>
      <c r="N110" s="142"/>
      <c r="O110" s="44"/>
      <c r="P110" s="151"/>
      <c r="Q110" s="142"/>
      <c r="R110" s="126"/>
      <c r="S110" s="167"/>
      <c r="T110" s="151"/>
      <c r="U110" s="1"/>
    </row>
    <row r="111" spans="1:21" ht="16.5" x14ac:dyDescent="0.3">
      <c r="A111" s="142"/>
      <c r="B111" s="145"/>
      <c r="C111" s="145"/>
      <c r="D111" s="152"/>
      <c r="E111" s="7"/>
      <c r="F111" s="96" t="s">
        <v>275</v>
      </c>
      <c r="G111" s="97"/>
      <c r="H111" s="91">
        <v>150000</v>
      </c>
      <c r="I111" s="79"/>
      <c r="J111" s="98"/>
      <c r="K111" s="96" t="s">
        <v>154</v>
      </c>
      <c r="L111" s="63"/>
      <c r="M111" s="153"/>
      <c r="N111" s="142"/>
      <c r="O111" s="44"/>
      <c r="P111" s="151"/>
      <c r="Q111" s="142"/>
      <c r="R111" s="126"/>
      <c r="S111" s="167"/>
      <c r="T111" s="151"/>
      <c r="U111" s="1"/>
    </row>
    <row r="112" spans="1:21" ht="17.25" thickBot="1" x14ac:dyDescent="0.35">
      <c r="A112" s="143"/>
      <c r="B112" s="146"/>
      <c r="C112" s="146"/>
      <c r="D112" s="152"/>
      <c r="E112" s="94"/>
      <c r="F112" s="99" t="s">
        <v>276</v>
      </c>
      <c r="G112" s="100"/>
      <c r="H112" s="136">
        <v>150000</v>
      </c>
      <c r="I112" s="100"/>
      <c r="J112" s="100"/>
      <c r="K112" s="99" t="s">
        <v>126</v>
      </c>
      <c r="L112" s="63"/>
      <c r="M112" s="153"/>
      <c r="N112" s="142"/>
      <c r="O112" s="44"/>
      <c r="P112" s="151"/>
      <c r="Q112" s="142"/>
      <c r="R112" s="126"/>
      <c r="S112" s="167"/>
      <c r="T112" s="151"/>
      <c r="U112" s="1"/>
    </row>
    <row r="113" spans="1:20" ht="17.25" thickBot="1" x14ac:dyDescent="0.35">
      <c r="A113" s="47"/>
      <c r="B113" s="72"/>
      <c r="C113" s="72"/>
      <c r="D113" s="47"/>
      <c r="E113" s="89"/>
      <c r="F113" s="17" t="s">
        <v>156</v>
      </c>
      <c r="G113" s="17"/>
      <c r="H113" s="92">
        <f>SUM(H4:H112)</f>
        <v>10586000</v>
      </c>
      <c r="I113" s="17">
        <f>SUM(I4:I100)</f>
        <v>322</v>
      </c>
      <c r="J113" s="93">
        <f>SUM(J4:J100)</f>
        <v>104</v>
      </c>
      <c r="K113" s="17"/>
      <c r="L113" s="47"/>
      <c r="M113" s="47"/>
      <c r="N113" s="47"/>
      <c r="O113" s="47"/>
      <c r="P113" s="47"/>
      <c r="Q113" s="47"/>
      <c r="R113" s="47"/>
      <c r="S113" s="132"/>
      <c r="T113" s="132"/>
    </row>
  </sheetData>
  <mergeCells count="162">
    <mergeCell ref="T92:T112"/>
    <mergeCell ref="S75:S76"/>
    <mergeCell ref="T68:T76"/>
    <mergeCell ref="S22:S24"/>
    <mergeCell ref="T22:T24"/>
    <mergeCell ref="S19:S21"/>
    <mergeCell ref="T19:T21"/>
    <mergeCell ref="S26:S27"/>
    <mergeCell ref="T26:T27"/>
    <mergeCell ref="S30:S33"/>
    <mergeCell ref="T30:T33"/>
    <mergeCell ref="S34:S38"/>
    <mergeCell ref="T34:T38"/>
    <mergeCell ref="S42:S43"/>
    <mergeCell ref="T42:T43"/>
    <mergeCell ref="S44:S45"/>
    <mergeCell ref="T44:T45"/>
    <mergeCell ref="S46:S47"/>
    <mergeCell ref="T46:T47"/>
    <mergeCell ref="S92:S112"/>
    <mergeCell ref="P22:P24"/>
    <mergeCell ref="Q22:Q24"/>
    <mergeCell ref="P26:P27"/>
    <mergeCell ref="Q26:Q27"/>
    <mergeCell ref="P11:P12"/>
    <mergeCell ref="Q11:Q12"/>
    <mergeCell ref="P15:P18"/>
    <mergeCell ref="Q46:Q47"/>
    <mergeCell ref="E11:E12"/>
    <mergeCell ref="N11:N12"/>
    <mergeCell ref="N46:N47"/>
    <mergeCell ref="P30:P33"/>
    <mergeCell ref="Q30:Q33"/>
    <mergeCell ref="P34:P38"/>
    <mergeCell ref="Q34:Q38"/>
    <mergeCell ref="P39:P40"/>
    <mergeCell ref="Q39:Q40"/>
    <mergeCell ref="P44:P45"/>
    <mergeCell ref="P46:P47"/>
    <mergeCell ref="M19:M21"/>
    <mergeCell ref="N59:N67"/>
    <mergeCell ref="C68:C75"/>
    <mergeCell ref="D68:D75"/>
    <mergeCell ref="M68:M75"/>
    <mergeCell ref="N78:N79"/>
    <mergeCell ref="N68:N75"/>
    <mergeCell ref="N76:N77"/>
    <mergeCell ref="D78:D79"/>
    <mergeCell ref="M78:M79"/>
    <mergeCell ref="A14:A21"/>
    <mergeCell ref="B14:B21"/>
    <mergeCell ref="C28:C29"/>
    <mergeCell ref="N39:N40"/>
    <mergeCell ref="M44:M45"/>
    <mergeCell ref="A39:A47"/>
    <mergeCell ref="B39:B47"/>
    <mergeCell ref="C39:C40"/>
    <mergeCell ref="M39:M40"/>
    <mergeCell ref="C46:C47"/>
    <mergeCell ref="D46:D47"/>
    <mergeCell ref="M46:M47"/>
    <mergeCell ref="C44:C45"/>
    <mergeCell ref="D44:D45"/>
    <mergeCell ref="C42:C43"/>
    <mergeCell ref="D42:D43"/>
    <mergeCell ref="M42:M43"/>
    <mergeCell ref="A4:A13"/>
    <mergeCell ref="B4:B13"/>
    <mergeCell ref="A30:A38"/>
    <mergeCell ref="B30:B38"/>
    <mergeCell ref="C4:C10"/>
    <mergeCell ref="D4:D10"/>
    <mergeCell ref="D11:D12"/>
    <mergeCell ref="M11:M12"/>
    <mergeCell ref="N34:N38"/>
    <mergeCell ref="N30:N33"/>
    <mergeCell ref="C30:C33"/>
    <mergeCell ref="M30:M33"/>
    <mergeCell ref="C34:C38"/>
    <mergeCell ref="C11:C12"/>
    <mergeCell ref="N22:N24"/>
    <mergeCell ref="C26:C27"/>
    <mergeCell ref="M26:M27"/>
    <mergeCell ref="N26:N27"/>
    <mergeCell ref="A22:A29"/>
    <mergeCell ref="B22:B29"/>
    <mergeCell ref="C22:C24"/>
    <mergeCell ref="M22:M24"/>
    <mergeCell ref="M34:M38"/>
    <mergeCell ref="C15:C18"/>
    <mergeCell ref="B90:B91"/>
    <mergeCell ref="C90:C91"/>
    <mergeCell ref="C54:C56"/>
    <mergeCell ref="C59:C67"/>
    <mergeCell ref="A48:A53"/>
    <mergeCell ref="B48:B53"/>
    <mergeCell ref="C48:C49"/>
    <mergeCell ref="M48:M49"/>
    <mergeCell ref="N48:N49"/>
    <mergeCell ref="C50:C52"/>
    <mergeCell ref="M50:M52"/>
    <mergeCell ref="A54:A56"/>
    <mergeCell ref="B54:B56"/>
    <mergeCell ref="M54:M56"/>
    <mergeCell ref="A57:A67"/>
    <mergeCell ref="B57:B67"/>
    <mergeCell ref="C57:C58"/>
    <mergeCell ref="D57:D58"/>
    <mergeCell ref="M57:M58"/>
    <mergeCell ref="N80:N84"/>
    <mergeCell ref="C78:C79"/>
    <mergeCell ref="N57:N58"/>
    <mergeCell ref="D59:D67"/>
    <mergeCell ref="M59:M67"/>
    <mergeCell ref="B1:P1"/>
    <mergeCell ref="P78:P79"/>
    <mergeCell ref="Q78:Q79"/>
    <mergeCell ref="P80:P84"/>
    <mergeCell ref="Q80:Q84"/>
    <mergeCell ref="P59:P67"/>
    <mergeCell ref="Q59:Q67"/>
    <mergeCell ref="P68:P75"/>
    <mergeCell ref="Q68:Q75"/>
    <mergeCell ref="P76:P77"/>
    <mergeCell ref="Q76:Q77"/>
    <mergeCell ref="P50:P52"/>
    <mergeCell ref="P54:P56"/>
    <mergeCell ref="P57:P58"/>
    <mergeCell ref="Q57:Q58"/>
    <mergeCell ref="P42:P43"/>
    <mergeCell ref="B80:B84"/>
    <mergeCell ref="D80:D84"/>
    <mergeCell ref="M80:M84"/>
    <mergeCell ref="C80:C81"/>
    <mergeCell ref="C82:C84"/>
    <mergeCell ref="P19:P21"/>
    <mergeCell ref="M15:M18"/>
    <mergeCell ref="C19:C21"/>
    <mergeCell ref="P48:P49"/>
    <mergeCell ref="Q48:Q49"/>
    <mergeCell ref="A68:A79"/>
    <mergeCell ref="B68:B79"/>
    <mergeCell ref="C76:C77"/>
    <mergeCell ref="D76:D77"/>
    <mergeCell ref="M76:M77"/>
    <mergeCell ref="E85:E86"/>
    <mergeCell ref="P92:P112"/>
    <mergeCell ref="Q92:Q112"/>
    <mergeCell ref="A92:A112"/>
    <mergeCell ref="B92:B112"/>
    <mergeCell ref="C92:C112"/>
    <mergeCell ref="D92:D112"/>
    <mergeCell ref="M92:M112"/>
    <mergeCell ref="N92:N112"/>
    <mergeCell ref="A80:A84"/>
    <mergeCell ref="A85:A86"/>
    <mergeCell ref="B85:B86"/>
    <mergeCell ref="C85:C86"/>
    <mergeCell ref="A87:A88"/>
    <mergeCell ref="B87:B88"/>
    <mergeCell ref="C87:C88"/>
    <mergeCell ref="A90:A91"/>
  </mergeCells>
  <pageMargins left="0.25" right="0.25" top="0.41" bottom="0.43" header="0.3" footer="0.26"/>
  <pageSetup paperSize="9" scale="78" fitToHeight="0" orientation="landscape" r:id="rId1"/>
  <rowBreaks count="3" manualBreakCount="3">
    <brk id="29" min="1" max="10" man="1"/>
    <brk id="56" min="1" max="10" man="1"/>
    <brk id="86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dr</cp:lastModifiedBy>
  <cp:lastPrinted>2014-08-04T12:44:31Z</cp:lastPrinted>
  <dcterms:created xsi:type="dcterms:W3CDTF">2014-05-14T07:24:16Z</dcterms:created>
  <dcterms:modified xsi:type="dcterms:W3CDTF">2014-08-05T07:45:56Z</dcterms:modified>
</cp:coreProperties>
</file>